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grtur\Downloads\"/>
    </mc:Choice>
  </mc:AlternateContent>
  <xr:revisionPtr revIDLastSave="0" documentId="8_{7126023C-79F0-43EA-913B-04C2A7C9A3D2}" xr6:coauthVersionLast="47" xr6:coauthVersionMax="47" xr10:uidLastSave="{00000000-0000-0000-0000-000000000000}"/>
  <bookViews>
    <workbookView xWindow="-120" yWindow="-120" windowWidth="29040" windowHeight="15720" activeTab="1" xr2:uid="{4DF0D25D-AD7C-4618-B26E-FFAFDFCCD21A}"/>
  </bookViews>
  <sheets>
    <sheet name="Sheet1" sheetId="1" r:id="rId1"/>
    <sheet name="Sheet2" sheetId="2" r:id="rId2"/>
  </sheets>
  <definedNames>
    <definedName name="_xlnm.Print_Titles" localSheetId="0">Sheet1!$A:$E,Sheet1!$1:$2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32" i="2" l="1"/>
  <c r="F26" i="2"/>
  <c r="F22" i="2"/>
  <c r="F10" i="2"/>
  <c r="L34" i="1"/>
  <c r="J34" i="1"/>
  <c r="H34" i="1"/>
  <c r="F34" i="1"/>
  <c r="L33" i="1"/>
  <c r="J33" i="1"/>
  <c r="H33" i="1"/>
  <c r="F33" i="1"/>
  <c r="L32" i="1"/>
  <c r="J32" i="1"/>
  <c r="H32" i="1"/>
  <c r="F32" i="1"/>
  <c r="L31" i="1"/>
  <c r="H31" i="1"/>
  <c r="L28" i="1"/>
  <c r="J28" i="1"/>
  <c r="H28" i="1"/>
  <c r="F28" i="1"/>
  <c r="L27" i="1"/>
  <c r="J27" i="1"/>
  <c r="H27" i="1"/>
  <c r="F27" i="1"/>
  <c r="L26" i="1"/>
  <c r="J26" i="1"/>
  <c r="H26" i="1"/>
  <c r="F26" i="1"/>
  <c r="L25" i="1"/>
  <c r="H25" i="1"/>
  <c r="L23" i="1"/>
  <c r="H23" i="1"/>
  <c r="L22" i="1"/>
  <c r="J22" i="1"/>
  <c r="H22" i="1"/>
  <c r="F22" i="1"/>
  <c r="L21" i="1"/>
  <c r="H21" i="1"/>
  <c r="L19" i="1"/>
  <c r="H19" i="1"/>
  <c r="L18" i="1"/>
  <c r="H18" i="1"/>
  <c r="L17" i="1"/>
  <c r="H17" i="1"/>
  <c r="L16" i="1"/>
  <c r="H16" i="1"/>
  <c r="L15" i="1"/>
  <c r="H15" i="1"/>
  <c r="L14" i="1"/>
  <c r="H14" i="1"/>
  <c r="L13" i="1"/>
  <c r="H13" i="1"/>
  <c r="L11" i="1"/>
  <c r="J11" i="1"/>
  <c r="H11" i="1"/>
  <c r="F11" i="1"/>
  <c r="L10" i="1"/>
  <c r="J10" i="1"/>
  <c r="H10" i="1"/>
  <c r="F10" i="1"/>
  <c r="L9" i="1"/>
  <c r="H9" i="1"/>
  <c r="L8" i="1"/>
  <c r="H8" i="1"/>
  <c r="L7" i="1"/>
  <c r="H7" i="1"/>
  <c r="L6" i="1"/>
  <c r="H6" i="1"/>
  <c r="F33" i="2" l="1"/>
  <c r="F27" i="2"/>
  <c r="F11" i="2"/>
  <c r="F28" i="2" s="1"/>
  <c r="F34" i="2" l="1"/>
</calcChain>
</file>

<file path=xl/sharedStrings.xml><?xml version="1.0" encoding="utf-8"?>
<sst xmlns="http://schemas.openxmlformats.org/spreadsheetml/2006/main" count="71" uniqueCount="39">
  <si>
    <t>(Elevate Lex)</t>
  </si>
  <si>
    <t>Capital Campaign</t>
  </si>
  <si>
    <t>Total Elevate Lex</t>
  </si>
  <si>
    <t>Unclassified</t>
  </si>
  <si>
    <t>TOTAL</t>
  </si>
  <si>
    <t>Ordinary Income/Expense</t>
  </si>
  <si>
    <t>Income</t>
  </si>
  <si>
    <t>Contributions Income</t>
  </si>
  <si>
    <t>Elevate Circle Society</t>
  </si>
  <si>
    <t>Friends of Elevate</t>
  </si>
  <si>
    <t>Restricted</t>
  </si>
  <si>
    <t>Contributions Income - Other</t>
  </si>
  <si>
    <t>Total Contributions Income</t>
  </si>
  <si>
    <t>Total Income</t>
  </si>
  <si>
    <t>Expense</t>
  </si>
  <si>
    <t>Bank fees</t>
  </si>
  <si>
    <t>Board expenses</t>
  </si>
  <si>
    <t>Donor meetings</t>
  </si>
  <si>
    <t>Dues and Subscriptions</t>
  </si>
  <si>
    <t>Gifts</t>
  </si>
  <si>
    <t>Marketing/Advertising</t>
  </si>
  <si>
    <t>Office Supplies</t>
  </si>
  <si>
    <t>Professional Fees</t>
  </si>
  <si>
    <t>Consulting</t>
  </si>
  <si>
    <t>Total Professional Fees</t>
  </si>
  <si>
    <t>Program Expense</t>
  </si>
  <si>
    <t>Supplies</t>
  </si>
  <si>
    <t>Marketing</t>
  </si>
  <si>
    <t>Total Supplies</t>
  </si>
  <si>
    <t>Total Expense</t>
  </si>
  <si>
    <t>Net Ordinary Income</t>
  </si>
  <si>
    <t>Other Income/Expense</t>
  </si>
  <si>
    <t>Other Income</t>
  </si>
  <si>
    <t>Interest Income</t>
  </si>
  <si>
    <t>Total Other Income</t>
  </si>
  <si>
    <t>Net Other Income</t>
  </si>
  <si>
    <t>Net Income</t>
  </si>
  <si>
    <t>2025/2026</t>
  </si>
  <si>
    <t>2026/2027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</si>
</sst>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;\-#,##0.00"/>
    <numFmt numFmtId="169" formatCode="#,##0;\-#,##0"/>
  </numFmts>
  <fonts count="4" x14ac:knownFonts="1">
    <font>
      <sz val="11"/>
      <color theme="1"/>
      <name val="Aptos Narrow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sz val="8"/>
      <color rgb="FF92D050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49" fontId="0" fillId="0" borderId="0" xfId="0" applyNumberFormat="1"/>
    <xf numFmtId="49" fontId="1" fillId="0" borderId="0" xfId="0" applyNumberFormat="1" applyFont="1"/>
    <xf numFmtId="164" fontId="2" fillId="0" borderId="0" xfId="0" applyNumberFormat="1" applyFont="1"/>
    <xf numFmtId="49" fontId="2" fillId="0" borderId="0" xfId="0" applyNumberFormat="1" applyFont="1"/>
    <xf numFmtId="164" fontId="2" fillId="0" borderId="4" xfId="0" applyNumberFormat="1" applyFont="1" applyBorder="1"/>
    <xf numFmtId="164" fontId="2" fillId="0" borderId="2" xfId="0" applyNumberFormat="1" applyFont="1" applyBorder="1"/>
    <xf numFmtId="164" fontId="2" fillId="0" borderId="5" xfId="0" applyNumberFormat="1" applyFont="1" applyBorder="1"/>
    <xf numFmtId="164" fontId="1" fillId="0" borderId="6" xfId="0" applyNumberFormat="1" applyFont="1" applyBorder="1"/>
    <xf numFmtId="0" fontId="1" fillId="0" borderId="0" xfId="0" applyFont="1"/>
    <xf numFmtId="49" fontId="1" fillId="0" borderId="0" xfId="0" applyNumberFormat="1" applyFont="1" applyAlignment="1">
      <alignment horizontal="center"/>
    </xf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49" fontId="1" fillId="0" borderId="1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164" fontId="0" fillId="0" borderId="0" xfId="0" applyNumberFormat="1"/>
    <xf numFmtId="169" fontId="2" fillId="0" borderId="7" xfId="0" applyNumberFormat="1" applyFont="1" applyBorder="1"/>
    <xf numFmtId="169" fontId="2" fillId="0" borderId="0" xfId="0" applyNumberFormat="1" applyFont="1"/>
    <xf numFmtId="169" fontId="2" fillId="0" borderId="4" xfId="0" applyNumberFormat="1" applyFont="1" applyBorder="1"/>
    <xf numFmtId="169" fontId="2" fillId="0" borderId="2" xfId="0" applyNumberFormat="1" applyFont="1" applyBorder="1"/>
    <xf numFmtId="169" fontId="2" fillId="0" borderId="5" xfId="0" applyNumberFormat="1" applyFont="1" applyBorder="1"/>
    <xf numFmtId="169" fontId="1" fillId="0" borderId="3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A68EE3-BD6E-4000-B634-F0365392274E}">
  <dimension ref="A1:L35"/>
  <sheetViews>
    <sheetView workbookViewId="0">
      <pane xSplit="5" ySplit="2" topLeftCell="F9" activePane="bottomRight" state="frozenSplit"/>
      <selection pane="topRight" activeCell="F1" sqref="F1"/>
      <selection pane="bottomLeft" activeCell="A3" sqref="A3"/>
      <selection pane="bottomRight" sqref="A1:L34"/>
    </sheetView>
  </sheetViews>
  <sheetFormatPr defaultRowHeight="15" x14ac:dyDescent="0.25"/>
  <cols>
    <col min="1" max="4" width="3" style="2" customWidth="1"/>
    <col min="5" max="5" width="24.42578125" style="2" customWidth="1"/>
    <col min="6" max="6" width="14.7109375" style="1" bestFit="1" customWidth="1"/>
    <col min="7" max="7" width="2.28515625" style="1" customWidth="1"/>
    <col min="8" max="8" width="14.28515625" style="1" bestFit="1" customWidth="1"/>
    <col min="9" max="9" width="2.28515625" style="1" customWidth="1"/>
    <col min="10" max="10" width="10.5703125" style="1" bestFit="1" customWidth="1"/>
    <col min="11" max="11" width="2.28515625" style="1" customWidth="1"/>
    <col min="12" max="12" width="10" style="1" bestFit="1" customWidth="1"/>
  </cols>
  <sheetData>
    <row r="1" spans="1:12" s="12" customFormat="1" x14ac:dyDescent="0.25">
      <c r="A1" s="10"/>
      <c r="B1" s="10"/>
      <c r="C1" s="10"/>
      <c r="D1" s="10"/>
      <c r="E1" s="10"/>
      <c r="F1" s="10" t="s">
        <v>1</v>
      </c>
      <c r="G1" s="11"/>
      <c r="H1" s="11"/>
      <c r="I1" s="11"/>
      <c r="J1" s="11"/>
      <c r="K1" s="11"/>
      <c r="L1" s="11"/>
    </row>
    <row r="2" spans="1:12" s="12" customFormat="1" ht="15.75" thickBot="1" x14ac:dyDescent="0.3">
      <c r="A2" s="10"/>
      <c r="B2" s="10"/>
      <c r="C2" s="10"/>
      <c r="D2" s="10"/>
      <c r="E2" s="10"/>
      <c r="F2" s="13" t="s">
        <v>0</v>
      </c>
      <c r="G2" s="11"/>
      <c r="H2" s="13" t="s">
        <v>2</v>
      </c>
      <c r="I2" s="11"/>
      <c r="J2" s="13" t="s">
        <v>3</v>
      </c>
      <c r="K2" s="11"/>
      <c r="L2" s="13" t="s">
        <v>4</v>
      </c>
    </row>
    <row r="3" spans="1:12" ht="15.75" thickTop="1" x14ac:dyDescent="0.25">
      <c r="B3" s="2" t="s">
        <v>5</v>
      </c>
      <c r="F3" s="3"/>
      <c r="G3" s="4"/>
      <c r="H3" s="3"/>
      <c r="I3" s="4"/>
      <c r="J3" s="3"/>
      <c r="K3" s="4"/>
      <c r="L3" s="3"/>
    </row>
    <row r="4" spans="1:12" x14ac:dyDescent="0.25">
      <c r="C4" s="2" t="s">
        <v>6</v>
      </c>
      <c r="F4" s="3"/>
      <c r="G4" s="4"/>
      <c r="H4" s="3"/>
      <c r="I4" s="4"/>
      <c r="J4" s="3"/>
      <c r="K4" s="4"/>
      <c r="L4" s="3"/>
    </row>
    <row r="5" spans="1:12" x14ac:dyDescent="0.25">
      <c r="D5" s="2" t="s">
        <v>7</v>
      </c>
      <c r="F5" s="3"/>
      <c r="G5" s="4"/>
      <c r="H5" s="3"/>
      <c r="I5" s="4"/>
      <c r="J5" s="3"/>
      <c r="K5" s="4"/>
      <c r="L5" s="3"/>
    </row>
    <row r="6" spans="1:12" x14ac:dyDescent="0.25">
      <c r="E6" s="2" t="s">
        <v>8</v>
      </c>
      <c r="F6" s="3">
        <v>0</v>
      </c>
      <c r="G6" s="4"/>
      <c r="H6" s="3">
        <f t="shared" ref="H6:H11" si="0">F6</f>
        <v>0</v>
      </c>
      <c r="I6" s="4"/>
      <c r="J6" s="3">
        <v>33832</v>
      </c>
      <c r="K6" s="4"/>
      <c r="L6" s="3">
        <f t="shared" ref="L6:L11" si="1">ROUND(SUM(H6:J6),5)</f>
        <v>33832</v>
      </c>
    </row>
    <row r="7" spans="1:12" x14ac:dyDescent="0.25">
      <c r="E7" s="2" t="s">
        <v>9</v>
      </c>
      <c r="F7" s="3">
        <v>0</v>
      </c>
      <c r="G7" s="4"/>
      <c r="H7" s="3">
        <f t="shared" si="0"/>
        <v>0</v>
      </c>
      <c r="I7" s="4"/>
      <c r="J7" s="3">
        <v>14509.31</v>
      </c>
      <c r="K7" s="4"/>
      <c r="L7" s="3">
        <f t="shared" si="1"/>
        <v>14509.31</v>
      </c>
    </row>
    <row r="8" spans="1:12" x14ac:dyDescent="0.25">
      <c r="E8" s="2" t="s">
        <v>10</v>
      </c>
      <c r="F8" s="3">
        <v>2489000</v>
      </c>
      <c r="G8" s="4"/>
      <c r="H8" s="3">
        <f t="shared" si="0"/>
        <v>2489000</v>
      </c>
      <c r="I8" s="4"/>
      <c r="J8" s="3">
        <v>0</v>
      </c>
      <c r="K8" s="4"/>
      <c r="L8" s="3">
        <f t="shared" si="1"/>
        <v>2489000</v>
      </c>
    </row>
    <row r="9" spans="1:12" ht="15.75" thickBot="1" x14ac:dyDescent="0.3">
      <c r="E9" s="2" t="s">
        <v>11</v>
      </c>
      <c r="F9" s="3">
        <v>443498.93</v>
      </c>
      <c r="G9" s="4"/>
      <c r="H9" s="3">
        <f t="shared" si="0"/>
        <v>443498.93</v>
      </c>
      <c r="I9" s="4"/>
      <c r="J9" s="3">
        <v>138926.94</v>
      </c>
      <c r="K9" s="4"/>
      <c r="L9" s="3">
        <f t="shared" si="1"/>
        <v>582425.87</v>
      </c>
    </row>
    <row r="10" spans="1:12" ht="15.75" thickBot="1" x14ac:dyDescent="0.3">
      <c r="D10" s="2" t="s">
        <v>12</v>
      </c>
      <c r="F10" s="5">
        <f>ROUND(SUM(F5:F9),5)</f>
        <v>2932498.93</v>
      </c>
      <c r="G10" s="4"/>
      <c r="H10" s="5">
        <f t="shared" si="0"/>
        <v>2932498.93</v>
      </c>
      <c r="I10" s="4"/>
      <c r="J10" s="5">
        <f>ROUND(SUM(J5:J9),5)</f>
        <v>187268.25</v>
      </c>
      <c r="K10" s="4"/>
      <c r="L10" s="5">
        <f t="shared" si="1"/>
        <v>3119767.18</v>
      </c>
    </row>
    <row r="11" spans="1:12" ht="30" customHeight="1" x14ac:dyDescent="0.25">
      <c r="C11" s="2" t="s">
        <v>13</v>
      </c>
      <c r="F11" s="3">
        <f>ROUND(F4+F10,5)</f>
        <v>2932498.93</v>
      </c>
      <c r="G11" s="4"/>
      <c r="H11" s="3">
        <f t="shared" si="0"/>
        <v>2932498.93</v>
      </c>
      <c r="I11" s="4"/>
      <c r="J11" s="3">
        <f>ROUND(J4+J10,5)</f>
        <v>187268.25</v>
      </c>
      <c r="K11" s="4"/>
      <c r="L11" s="3">
        <f t="shared" si="1"/>
        <v>3119767.18</v>
      </c>
    </row>
    <row r="12" spans="1:12" ht="30" customHeight="1" x14ac:dyDescent="0.25">
      <c r="C12" s="2" t="s">
        <v>14</v>
      </c>
      <c r="F12" s="3"/>
      <c r="G12" s="4"/>
      <c r="H12" s="3"/>
      <c r="I12" s="4"/>
      <c r="J12" s="3"/>
      <c r="K12" s="4"/>
      <c r="L12" s="3"/>
    </row>
    <row r="13" spans="1:12" x14ac:dyDescent="0.25">
      <c r="D13" s="2" t="s">
        <v>15</v>
      </c>
      <c r="F13" s="3">
        <v>0</v>
      </c>
      <c r="G13" s="4"/>
      <c r="H13" s="3">
        <f t="shared" ref="H13:H19" si="2">F13</f>
        <v>0</v>
      </c>
      <c r="I13" s="4"/>
      <c r="J13" s="3">
        <v>100.79</v>
      </c>
      <c r="K13" s="4"/>
      <c r="L13" s="3">
        <f t="shared" ref="L13:L19" si="3">ROUND(SUM(H13:J13),5)</f>
        <v>100.79</v>
      </c>
    </row>
    <row r="14" spans="1:12" x14ac:dyDescent="0.25">
      <c r="D14" s="2" t="s">
        <v>16</v>
      </c>
      <c r="F14" s="3">
        <v>0</v>
      </c>
      <c r="G14" s="4"/>
      <c r="H14" s="3">
        <f t="shared" si="2"/>
        <v>0</v>
      </c>
      <c r="I14" s="4"/>
      <c r="J14" s="3">
        <v>524.05999999999995</v>
      </c>
      <c r="K14" s="4"/>
      <c r="L14" s="3">
        <f t="shared" si="3"/>
        <v>524.05999999999995</v>
      </c>
    </row>
    <row r="15" spans="1:12" x14ac:dyDescent="0.25">
      <c r="D15" s="2" t="s">
        <v>17</v>
      </c>
      <c r="F15" s="3">
        <v>0</v>
      </c>
      <c r="G15" s="4"/>
      <c r="H15" s="3">
        <f t="shared" si="2"/>
        <v>0</v>
      </c>
      <c r="I15" s="4"/>
      <c r="J15" s="3">
        <v>2101.71</v>
      </c>
      <c r="K15" s="4"/>
      <c r="L15" s="3">
        <f t="shared" si="3"/>
        <v>2101.71</v>
      </c>
    </row>
    <row r="16" spans="1:12" x14ac:dyDescent="0.25">
      <c r="D16" s="2" t="s">
        <v>18</v>
      </c>
      <c r="F16" s="3">
        <v>0</v>
      </c>
      <c r="G16" s="4"/>
      <c r="H16" s="3">
        <f t="shared" si="2"/>
        <v>0</v>
      </c>
      <c r="I16" s="4"/>
      <c r="J16" s="3">
        <v>2951.32</v>
      </c>
      <c r="K16" s="4"/>
      <c r="L16" s="3">
        <f t="shared" si="3"/>
        <v>2951.32</v>
      </c>
    </row>
    <row r="17" spans="2:12" x14ac:dyDescent="0.25">
      <c r="D17" s="2" t="s">
        <v>19</v>
      </c>
      <c r="F17" s="3">
        <v>0</v>
      </c>
      <c r="G17" s="4"/>
      <c r="H17" s="3">
        <f t="shared" si="2"/>
        <v>0</v>
      </c>
      <c r="I17" s="4"/>
      <c r="J17" s="3">
        <v>100</v>
      </c>
      <c r="K17" s="4"/>
      <c r="L17" s="3">
        <f t="shared" si="3"/>
        <v>100</v>
      </c>
    </row>
    <row r="18" spans="2:12" x14ac:dyDescent="0.25">
      <c r="D18" s="2" t="s">
        <v>20</v>
      </c>
      <c r="F18" s="3">
        <v>0</v>
      </c>
      <c r="G18" s="4"/>
      <c r="H18" s="3">
        <f t="shared" si="2"/>
        <v>0</v>
      </c>
      <c r="I18" s="4"/>
      <c r="J18" s="3">
        <v>9799.6</v>
      </c>
      <c r="K18" s="4"/>
      <c r="L18" s="3">
        <f t="shared" si="3"/>
        <v>9799.6</v>
      </c>
    </row>
    <row r="19" spans="2:12" x14ac:dyDescent="0.25">
      <c r="D19" s="2" t="s">
        <v>21</v>
      </c>
      <c r="F19" s="3">
        <v>0</v>
      </c>
      <c r="G19" s="4"/>
      <c r="H19" s="3">
        <f t="shared" si="2"/>
        <v>0</v>
      </c>
      <c r="I19" s="4"/>
      <c r="J19" s="3">
        <v>2386.3200000000002</v>
      </c>
      <c r="K19" s="4"/>
      <c r="L19" s="3">
        <f t="shared" si="3"/>
        <v>2386.3200000000002</v>
      </c>
    </row>
    <row r="20" spans="2:12" x14ac:dyDescent="0.25">
      <c r="D20" s="2" t="s">
        <v>22</v>
      </c>
      <c r="F20" s="3"/>
      <c r="G20" s="4"/>
      <c r="H20" s="3"/>
      <c r="I20" s="4"/>
      <c r="J20" s="3"/>
      <c r="K20" s="4"/>
      <c r="L20" s="3"/>
    </row>
    <row r="21" spans="2:12" ht="15.75" thickBot="1" x14ac:dyDescent="0.3">
      <c r="E21" s="2" t="s">
        <v>23</v>
      </c>
      <c r="F21" s="6">
        <v>0</v>
      </c>
      <c r="G21" s="4"/>
      <c r="H21" s="6">
        <f>F21</f>
        <v>0</v>
      </c>
      <c r="I21" s="4"/>
      <c r="J21" s="6">
        <v>80000</v>
      </c>
      <c r="K21" s="4"/>
      <c r="L21" s="6">
        <f>ROUND(SUM(H21:J21),5)</f>
        <v>80000</v>
      </c>
    </row>
    <row r="22" spans="2:12" x14ac:dyDescent="0.25">
      <c r="D22" s="2" t="s">
        <v>24</v>
      </c>
      <c r="F22" s="3">
        <f>ROUND(SUM(F20:F21),5)</f>
        <v>0</v>
      </c>
      <c r="G22" s="4"/>
      <c r="H22" s="3">
        <f>F22</f>
        <v>0</v>
      </c>
      <c r="I22" s="4"/>
      <c r="J22" s="3">
        <f>ROUND(SUM(J20:J21),5)</f>
        <v>80000</v>
      </c>
      <c r="K22" s="4"/>
      <c r="L22" s="3">
        <f>ROUND(SUM(H22:J22),5)</f>
        <v>80000</v>
      </c>
    </row>
    <row r="23" spans="2:12" ht="30" customHeight="1" x14ac:dyDescent="0.25">
      <c r="D23" s="2" t="s">
        <v>25</v>
      </c>
      <c r="F23" s="3">
        <v>0</v>
      </c>
      <c r="G23" s="4"/>
      <c r="H23" s="3">
        <f>F23</f>
        <v>0</v>
      </c>
      <c r="I23" s="4"/>
      <c r="J23" s="3">
        <v>7049.88</v>
      </c>
      <c r="K23" s="4"/>
      <c r="L23" s="3">
        <f>ROUND(SUM(H23:J23),5)</f>
        <v>7049.88</v>
      </c>
    </row>
    <row r="24" spans="2:12" x14ac:dyDescent="0.25">
      <c r="D24" s="2" t="s">
        <v>26</v>
      </c>
      <c r="F24" s="3"/>
      <c r="G24" s="4"/>
      <c r="H24" s="3"/>
      <c r="I24" s="4"/>
      <c r="J24" s="3"/>
      <c r="K24" s="4"/>
      <c r="L24" s="3"/>
    </row>
    <row r="25" spans="2:12" ht="15.75" thickBot="1" x14ac:dyDescent="0.3">
      <c r="E25" s="2" t="s">
        <v>27</v>
      </c>
      <c r="F25" s="3">
        <v>0</v>
      </c>
      <c r="G25" s="4"/>
      <c r="H25" s="3">
        <f>F25</f>
        <v>0</v>
      </c>
      <c r="I25" s="4"/>
      <c r="J25" s="3">
        <v>3817.69</v>
      </c>
      <c r="K25" s="4"/>
      <c r="L25" s="3">
        <f>ROUND(SUM(H25:J25),5)</f>
        <v>3817.69</v>
      </c>
    </row>
    <row r="26" spans="2:12" ht="15.75" thickBot="1" x14ac:dyDescent="0.3">
      <c r="D26" s="2" t="s">
        <v>28</v>
      </c>
      <c r="F26" s="7">
        <f>ROUND(SUM(F24:F25),5)</f>
        <v>0</v>
      </c>
      <c r="G26" s="4"/>
      <c r="H26" s="7">
        <f>F26</f>
        <v>0</v>
      </c>
      <c r="I26" s="4"/>
      <c r="J26" s="7">
        <f>ROUND(SUM(J24:J25),5)</f>
        <v>3817.69</v>
      </c>
      <c r="K26" s="4"/>
      <c r="L26" s="7">
        <f>ROUND(SUM(H26:J26),5)</f>
        <v>3817.69</v>
      </c>
    </row>
    <row r="27" spans="2:12" ht="30" customHeight="1" thickBot="1" x14ac:dyDescent="0.3">
      <c r="C27" s="2" t="s">
        <v>29</v>
      </c>
      <c r="F27" s="5">
        <f>ROUND(SUM(F12:F19)+SUM(F22:F23)+F26,5)</f>
        <v>0</v>
      </c>
      <c r="G27" s="4"/>
      <c r="H27" s="5">
        <f>F27</f>
        <v>0</v>
      </c>
      <c r="I27" s="4"/>
      <c r="J27" s="5">
        <f>ROUND(SUM(J12:J19)+SUM(J22:J23)+J26,5)</f>
        <v>108831.37</v>
      </c>
      <c r="K27" s="4"/>
      <c r="L27" s="5">
        <f>ROUND(SUM(H27:J27),5)</f>
        <v>108831.37</v>
      </c>
    </row>
    <row r="28" spans="2:12" ht="30" customHeight="1" x14ac:dyDescent="0.25">
      <c r="B28" s="2" t="s">
        <v>30</v>
      </c>
      <c r="F28" s="3">
        <f>ROUND(F3+F11-F27,5)</f>
        <v>2932498.93</v>
      </c>
      <c r="G28" s="4"/>
      <c r="H28" s="3">
        <f>F28</f>
        <v>2932498.93</v>
      </c>
      <c r="I28" s="4"/>
      <c r="J28" s="3">
        <f>ROUND(J3+J11-J27,5)</f>
        <v>78436.88</v>
      </c>
      <c r="K28" s="4"/>
      <c r="L28" s="3">
        <f>ROUND(SUM(H28:J28),5)</f>
        <v>3010935.81</v>
      </c>
    </row>
    <row r="29" spans="2:12" ht="30" customHeight="1" x14ac:dyDescent="0.25">
      <c r="B29" s="2" t="s">
        <v>31</v>
      </c>
      <c r="F29" s="3"/>
      <c r="G29" s="4"/>
      <c r="H29" s="3"/>
      <c r="I29" s="4"/>
      <c r="J29" s="3"/>
      <c r="K29" s="4"/>
      <c r="L29" s="3"/>
    </row>
    <row r="30" spans="2:12" x14ac:dyDescent="0.25">
      <c r="C30" s="2" t="s">
        <v>32</v>
      </c>
      <c r="F30" s="3"/>
      <c r="G30" s="4"/>
      <c r="H30" s="3"/>
      <c r="I30" s="4"/>
      <c r="J30" s="3"/>
      <c r="K30" s="4"/>
      <c r="L30" s="3"/>
    </row>
    <row r="31" spans="2:12" ht="15.75" thickBot="1" x14ac:dyDescent="0.3">
      <c r="D31" s="2" t="s">
        <v>33</v>
      </c>
      <c r="F31" s="3">
        <v>0</v>
      </c>
      <c r="G31" s="4"/>
      <c r="H31" s="3">
        <f>F31</f>
        <v>0</v>
      </c>
      <c r="I31" s="4"/>
      <c r="J31" s="3">
        <v>1019.33</v>
      </c>
      <c r="K31" s="4"/>
      <c r="L31" s="3">
        <f>ROUND(SUM(H31:J31),5)</f>
        <v>1019.33</v>
      </c>
    </row>
    <row r="32" spans="2:12" ht="15.75" thickBot="1" x14ac:dyDescent="0.3">
      <c r="C32" s="2" t="s">
        <v>34</v>
      </c>
      <c r="F32" s="7">
        <f>ROUND(SUM(F30:F31),5)</f>
        <v>0</v>
      </c>
      <c r="G32" s="4"/>
      <c r="H32" s="7">
        <f>F32</f>
        <v>0</v>
      </c>
      <c r="I32" s="4"/>
      <c r="J32" s="7">
        <f>ROUND(SUM(J30:J31),5)</f>
        <v>1019.33</v>
      </c>
      <c r="K32" s="4"/>
      <c r="L32" s="7">
        <f>ROUND(SUM(H32:J32),5)</f>
        <v>1019.33</v>
      </c>
    </row>
    <row r="33" spans="1:12" ht="30" customHeight="1" thickBot="1" x14ac:dyDescent="0.3">
      <c r="B33" s="2" t="s">
        <v>35</v>
      </c>
      <c r="F33" s="7">
        <f>ROUND(F29+F32,5)</f>
        <v>0</v>
      </c>
      <c r="G33" s="4"/>
      <c r="H33" s="7">
        <f>F33</f>
        <v>0</v>
      </c>
      <c r="I33" s="4"/>
      <c r="J33" s="7">
        <f>ROUND(J29+J32,5)</f>
        <v>1019.33</v>
      </c>
      <c r="K33" s="4"/>
      <c r="L33" s="7">
        <f>ROUND(SUM(H33:J33),5)</f>
        <v>1019.33</v>
      </c>
    </row>
    <row r="34" spans="1:12" s="9" customFormat="1" ht="30" customHeight="1" thickBot="1" x14ac:dyDescent="0.25">
      <c r="A34" s="2" t="s">
        <v>36</v>
      </c>
      <c r="B34" s="2"/>
      <c r="C34" s="2"/>
      <c r="D34" s="2"/>
      <c r="E34" s="2"/>
      <c r="F34" s="8">
        <f>ROUND(F28+F33,5)</f>
        <v>2932498.93</v>
      </c>
      <c r="G34" s="2"/>
      <c r="H34" s="8">
        <f>F34</f>
        <v>2932498.93</v>
      </c>
      <c r="I34" s="2"/>
      <c r="J34" s="8">
        <f>ROUND(J28+J33,5)</f>
        <v>79456.210000000006</v>
      </c>
      <c r="K34" s="2"/>
      <c r="L34" s="8">
        <f>ROUND(SUM(H34:J34),5)</f>
        <v>3011955.14</v>
      </c>
    </row>
    <row r="35" spans="1:12" ht="15.75" thickTop="1" x14ac:dyDescent="0.25"/>
  </sheetData>
  <pageMargins left="0.7" right="0.7" top="0.75" bottom="0.75" header="0.25" footer="0.3"/>
  <pageSetup orientation="portrait" r:id="rId1"/>
  <headerFooter>
    <oddHeader>&amp;L&amp;"Arial,Bold"&amp;8 08/06/26&amp;C&amp;"Arial,Bold"&amp;12 ElevateArtsKY
&amp;"Arial,Bold"&amp;14 Profit and Loss
&amp;"Arial,Bold"&amp;10 July 2025 through June 2026</oddHeader>
    <oddFooter>&amp;R&amp;"Arial,Bold"&amp;8 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F75DCE-5D54-40A7-9544-2CD7DCC1641A}">
  <dimension ref="A1:I35"/>
  <sheetViews>
    <sheetView tabSelected="1" topLeftCell="B1" workbookViewId="0">
      <selection activeCell="K11" sqref="K11"/>
    </sheetView>
  </sheetViews>
  <sheetFormatPr defaultRowHeight="15" x14ac:dyDescent="0.25"/>
  <cols>
    <col min="1" max="1" width="9.85546875" bestFit="1" customWidth="1"/>
    <col min="2" max="2" width="21.5703125" bestFit="1" customWidth="1"/>
    <col min="3" max="3" width="16.140625" bestFit="1" customWidth="1"/>
    <col min="4" max="4" width="22.85546875" bestFit="1" customWidth="1"/>
    <col min="5" max="5" width="24.42578125" bestFit="1" customWidth="1"/>
    <col min="6" max="6" width="10.5703125" bestFit="1" customWidth="1"/>
    <col min="8" max="8" width="10.5703125" bestFit="1" customWidth="1"/>
    <col min="9" max="9" width="10.140625" bestFit="1" customWidth="1"/>
  </cols>
  <sheetData>
    <row r="1" spans="1:9" x14ac:dyDescent="0.25">
      <c r="A1" s="10"/>
      <c r="B1" s="10"/>
      <c r="C1" s="10"/>
      <c r="D1" s="10"/>
      <c r="E1" s="10"/>
      <c r="F1" s="11"/>
    </row>
    <row r="2" spans="1:9" ht="15.75" thickBot="1" x14ac:dyDescent="0.3">
      <c r="A2" s="10"/>
      <c r="B2" s="10"/>
      <c r="C2" s="10"/>
      <c r="D2" s="10"/>
      <c r="E2" s="10"/>
      <c r="F2" s="13" t="s">
        <v>37</v>
      </c>
      <c r="H2" s="14" t="s">
        <v>38</v>
      </c>
    </row>
    <row r="3" spans="1:9" ht="15.75" thickTop="1" x14ac:dyDescent="0.25">
      <c r="A3" s="2"/>
      <c r="B3" s="2" t="s">
        <v>5</v>
      </c>
      <c r="C3" s="2"/>
      <c r="D3" s="2"/>
      <c r="E3" s="2"/>
      <c r="F3" s="3"/>
    </row>
    <row r="4" spans="1:9" x14ac:dyDescent="0.25">
      <c r="A4" s="2"/>
      <c r="B4" s="2"/>
      <c r="C4" s="2" t="s">
        <v>6</v>
      </c>
      <c r="D4" s="2"/>
      <c r="E4" s="2"/>
      <c r="F4" s="3"/>
    </row>
    <row r="5" spans="1:9" x14ac:dyDescent="0.25">
      <c r="A5" s="2"/>
      <c r="B5" s="2"/>
      <c r="C5" s="2"/>
      <c r="D5" s="2" t="s">
        <v>7</v>
      </c>
      <c r="E5" s="2"/>
      <c r="F5" s="3"/>
    </row>
    <row r="6" spans="1:9" x14ac:dyDescent="0.25">
      <c r="A6" s="2"/>
      <c r="B6" s="2"/>
      <c r="C6" s="2"/>
      <c r="D6" s="2"/>
      <c r="E6" s="2" t="s">
        <v>8</v>
      </c>
      <c r="F6" s="3">
        <v>33832</v>
      </c>
      <c r="H6" s="16">
        <v>38906.800000000003</v>
      </c>
      <c r="I6" s="15"/>
    </row>
    <row r="7" spans="1:9" x14ac:dyDescent="0.25">
      <c r="A7" s="2"/>
      <c r="B7" s="2"/>
      <c r="C7" s="2"/>
      <c r="D7" s="2"/>
      <c r="E7" s="2" t="s">
        <v>9</v>
      </c>
      <c r="F7" s="3">
        <v>14509.31</v>
      </c>
      <c r="H7" s="17">
        <v>16685.71</v>
      </c>
      <c r="I7" s="15"/>
    </row>
    <row r="8" spans="1:9" x14ac:dyDescent="0.25">
      <c r="A8" s="2"/>
      <c r="B8" s="2"/>
      <c r="C8" s="2"/>
      <c r="D8" s="2"/>
      <c r="E8" s="2" t="s">
        <v>10</v>
      </c>
      <c r="F8" s="3">
        <v>0</v>
      </c>
      <c r="H8" s="17">
        <v>0</v>
      </c>
      <c r="I8" s="15"/>
    </row>
    <row r="9" spans="1:9" ht="15.75" thickBot="1" x14ac:dyDescent="0.3">
      <c r="A9" s="2"/>
      <c r="B9" s="2"/>
      <c r="C9" s="2"/>
      <c r="D9" s="2"/>
      <c r="E9" s="2" t="s">
        <v>11</v>
      </c>
      <c r="F9" s="3">
        <v>138926.94</v>
      </c>
      <c r="H9" s="17">
        <v>159765.98000000001</v>
      </c>
      <c r="I9" s="15"/>
    </row>
    <row r="10" spans="1:9" ht="15.75" thickBot="1" x14ac:dyDescent="0.3">
      <c r="A10" s="2"/>
      <c r="B10" s="2"/>
      <c r="C10" s="2"/>
      <c r="D10" s="2" t="s">
        <v>12</v>
      </c>
      <c r="E10" s="2"/>
      <c r="F10" s="5">
        <f>ROUND(SUM(F5:F9),5)</f>
        <v>187268.25</v>
      </c>
      <c r="H10" s="18">
        <v>215358.49</v>
      </c>
      <c r="I10" s="15"/>
    </row>
    <row r="11" spans="1:9" x14ac:dyDescent="0.25">
      <c r="A11" s="2"/>
      <c r="B11" s="2"/>
      <c r="C11" s="2" t="s">
        <v>13</v>
      </c>
      <c r="D11" s="2"/>
      <c r="E11" s="2"/>
      <c r="F11" s="3">
        <f>ROUND(F4+F10,5)</f>
        <v>187268.25</v>
      </c>
      <c r="H11" s="17">
        <v>215358.49</v>
      </c>
      <c r="I11" s="15"/>
    </row>
    <row r="12" spans="1:9" x14ac:dyDescent="0.25">
      <c r="A12" s="2"/>
      <c r="B12" s="2"/>
      <c r="C12" s="2" t="s">
        <v>14</v>
      </c>
      <c r="D12" s="2"/>
      <c r="E12" s="2"/>
      <c r="F12" s="3"/>
      <c r="H12" s="17">
        <v>0</v>
      </c>
      <c r="I12" s="15"/>
    </row>
    <row r="13" spans="1:9" x14ac:dyDescent="0.25">
      <c r="A13" s="2"/>
      <c r="B13" s="2"/>
      <c r="C13" s="2"/>
      <c r="D13" s="2" t="s">
        <v>15</v>
      </c>
      <c r="E13" s="2"/>
      <c r="F13" s="3">
        <v>100.79</v>
      </c>
      <c r="H13" s="17">
        <v>115.91</v>
      </c>
      <c r="I13" s="15"/>
    </row>
    <row r="14" spans="1:9" x14ac:dyDescent="0.25">
      <c r="A14" s="2"/>
      <c r="B14" s="2"/>
      <c r="C14" s="2"/>
      <c r="D14" s="2" t="s">
        <v>16</v>
      </c>
      <c r="E14" s="2"/>
      <c r="F14" s="3">
        <v>524.05999999999995</v>
      </c>
      <c r="H14" s="17">
        <v>602.66999999999996</v>
      </c>
      <c r="I14" s="15"/>
    </row>
    <row r="15" spans="1:9" x14ac:dyDescent="0.25">
      <c r="A15" s="2"/>
      <c r="B15" s="2"/>
      <c r="C15" s="2"/>
      <c r="D15" s="2" t="s">
        <v>17</v>
      </c>
      <c r="E15" s="2"/>
      <c r="F15" s="3">
        <v>2101.71</v>
      </c>
      <c r="H15" s="17">
        <v>2416.9699999999998</v>
      </c>
      <c r="I15" s="15"/>
    </row>
    <row r="16" spans="1:9" x14ac:dyDescent="0.25">
      <c r="A16" s="2"/>
      <c r="B16" s="2"/>
      <c r="C16" s="2"/>
      <c r="D16" s="2" t="s">
        <v>18</v>
      </c>
      <c r="E16" s="2"/>
      <c r="F16" s="3">
        <v>2951.32</v>
      </c>
      <c r="H16" s="17">
        <v>3394.02</v>
      </c>
      <c r="I16" s="15"/>
    </row>
    <row r="17" spans="1:9" x14ac:dyDescent="0.25">
      <c r="A17" s="2"/>
      <c r="B17" s="2"/>
      <c r="C17" s="2"/>
      <c r="D17" s="2" t="s">
        <v>19</v>
      </c>
      <c r="E17" s="2"/>
      <c r="F17" s="3">
        <v>100</v>
      </c>
      <c r="H17" s="17">
        <v>115</v>
      </c>
      <c r="I17" s="15"/>
    </row>
    <row r="18" spans="1:9" x14ac:dyDescent="0.25">
      <c r="A18" s="2"/>
      <c r="B18" s="2"/>
      <c r="C18" s="2"/>
      <c r="D18" s="2" t="s">
        <v>20</v>
      </c>
      <c r="E18" s="2"/>
      <c r="F18" s="3">
        <v>9799.6</v>
      </c>
      <c r="H18" s="17">
        <v>11269.54</v>
      </c>
      <c r="I18" s="15"/>
    </row>
    <row r="19" spans="1:9" x14ac:dyDescent="0.25">
      <c r="A19" s="2"/>
      <c r="B19" s="2"/>
      <c r="C19" s="2"/>
      <c r="D19" s="2" t="s">
        <v>21</v>
      </c>
      <c r="E19" s="2"/>
      <c r="F19" s="3">
        <v>2386.3200000000002</v>
      </c>
      <c r="H19" s="17">
        <v>2744.27</v>
      </c>
      <c r="I19" s="15"/>
    </row>
    <row r="20" spans="1:9" x14ac:dyDescent="0.25">
      <c r="A20" s="2"/>
      <c r="B20" s="2"/>
      <c r="C20" s="2"/>
      <c r="D20" s="2" t="s">
        <v>22</v>
      </c>
      <c r="E20" s="2"/>
      <c r="F20" s="3"/>
      <c r="H20" s="17">
        <v>0</v>
      </c>
      <c r="I20" s="15"/>
    </row>
    <row r="21" spans="1:9" ht="15.75" thickBot="1" x14ac:dyDescent="0.3">
      <c r="A21" s="2"/>
      <c r="B21" s="2"/>
      <c r="C21" s="2"/>
      <c r="D21" s="2"/>
      <c r="E21" s="2" t="s">
        <v>23</v>
      </c>
      <c r="F21" s="6">
        <v>80000</v>
      </c>
      <c r="H21" s="19">
        <v>92000</v>
      </c>
      <c r="I21" s="15"/>
    </row>
    <row r="22" spans="1:9" x14ac:dyDescent="0.25">
      <c r="A22" s="2"/>
      <c r="B22" s="2"/>
      <c r="C22" s="2"/>
      <c r="D22" s="2" t="s">
        <v>24</v>
      </c>
      <c r="E22" s="2"/>
      <c r="F22" s="3">
        <f>ROUND(SUM(F20:F21),5)</f>
        <v>80000</v>
      </c>
      <c r="H22" s="17">
        <v>92000</v>
      </c>
      <c r="I22" s="15"/>
    </row>
    <row r="23" spans="1:9" x14ac:dyDescent="0.25">
      <c r="A23" s="2"/>
      <c r="B23" s="2"/>
      <c r="C23" s="2"/>
      <c r="D23" s="2" t="s">
        <v>25</v>
      </c>
      <c r="E23" s="2"/>
      <c r="F23" s="3">
        <v>7049.88</v>
      </c>
      <c r="H23" s="17">
        <v>8107.36</v>
      </c>
      <c r="I23" s="15"/>
    </row>
    <row r="24" spans="1:9" x14ac:dyDescent="0.25">
      <c r="A24" s="2"/>
      <c r="B24" s="2"/>
      <c r="C24" s="2"/>
      <c r="D24" s="2" t="s">
        <v>26</v>
      </c>
      <c r="E24" s="2"/>
      <c r="F24" s="3"/>
      <c r="H24" s="17">
        <v>0</v>
      </c>
      <c r="I24" s="15"/>
    </row>
    <row r="25" spans="1:9" ht="15.75" thickBot="1" x14ac:dyDescent="0.3">
      <c r="A25" s="2"/>
      <c r="B25" s="2"/>
      <c r="C25" s="2"/>
      <c r="D25" s="2"/>
      <c r="E25" s="2" t="s">
        <v>27</v>
      </c>
      <c r="F25" s="3">
        <v>3817.69</v>
      </c>
      <c r="H25" s="17">
        <v>4390.34</v>
      </c>
      <c r="I25" s="15"/>
    </row>
    <row r="26" spans="1:9" ht="15.75" thickBot="1" x14ac:dyDescent="0.3">
      <c r="A26" s="2"/>
      <c r="B26" s="2"/>
      <c r="C26" s="2"/>
      <c r="D26" s="2" t="s">
        <v>28</v>
      </c>
      <c r="E26" s="2"/>
      <c r="F26" s="7">
        <f>ROUND(SUM(F24:F25),5)</f>
        <v>3817.69</v>
      </c>
      <c r="H26" s="20">
        <v>4390.34</v>
      </c>
      <c r="I26" s="15"/>
    </row>
    <row r="27" spans="1:9" ht="15.75" thickBot="1" x14ac:dyDescent="0.3">
      <c r="A27" s="2"/>
      <c r="B27" s="2"/>
      <c r="C27" s="2" t="s">
        <v>29</v>
      </c>
      <c r="D27" s="2"/>
      <c r="E27" s="2"/>
      <c r="F27" s="5">
        <f>ROUND(SUM(F12:F19)+SUM(F22:F23)+F26,5)</f>
        <v>108831.37</v>
      </c>
      <c r="H27" s="18">
        <v>125156.08</v>
      </c>
      <c r="I27" s="15"/>
    </row>
    <row r="28" spans="1:9" x14ac:dyDescent="0.25">
      <c r="A28" s="2"/>
      <c r="B28" s="2" t="s">
        <v>30</v>
      </c>
      <c r="C28" s="2"/>
      <c r="D28" s="2"/>
      <c r="E28" s="2"/>
      <c r="F28" s="3">
        <f>ROUND(F3+F11-F27,5)</f>
        <v>78436.88</v>
      </c>
      <c r="H28" s="17">
        <v>90202.41</v>
      </c>
      <c r="I28" s="15"/>
    </row>
    <row r="29" spans="1:9" x14ac:dyDescent="0.25">
      <c r="A29" s="2"/>
      <c r="B29" s="2" t="s">
        <v>31</v>
      </c>
      <c r="C29" s="2"/>
      <c r="D29" s="2"/>
      <c r="E29" s="2"/>
      <c r="F29" s="3"/>
      <c r="H29" s="17">
        <v>0</v>
      </c>
      <c r="I29" s="15"/>
    </row>
    <row r="30" spans="1:9" x14ac:dyDescent="0.25">
      <c r="A30" s="2"/>
      <c r="B30" s="2"/>
      <c r="C30" s="2" t="s">
        <v>32</v>
      </c>
      <c r="D30" s="2"/>
      <c r="E30" s="2"/>
      <c r="F30" s="3"/>
      <c r="H30" s="17">
        <v>0</v>
      </c>
      <c r="I30" s="15"/>
    </row>
    <row r="31" spans="1:9" ht="15.75" thickBot="1" x14ac:dyDescent="0.3">
      <c r="A31" s="2"/>
      <c r="B31" s="2"/>
      <c r="C31" s="2"/>
      <c r="D31" s="2" t="s">
        <v>33</v>
      </c>
      <c r="E31" s="2"/>
      <c r="F31" s="3">
        <v>1019.33</v>
      </c>
      <c r="H31" s="17">
        <v>1172.23</v>
      </c>
      <c r="I31" s="15"/>
    </row>
    <row r="32" spans="1:9" ht="15.75" thickBot="1" x14ac:dyDescent="0.3">
      <c r="A32" s="2"/>
      <c r="B32" s="2"/>
      <c r="C32" s="2" t="s">
        <v>34</v>
      </c>
      <c r="D32" s="2"/>
      <c r="E32" s="2"/>
      <c r="F32" s="7">
        <f>ROUND(SUM(F30:F31),5)</f>
        <v>1019.33</v>
      </c>
      <c r="H32" s="20">
        <v>1172.23</v>
      </c>
      <c r="I32" s="15"/>
    </row>
    <row r="33" spans="1:9" ht="15.75" thickBot="1" x14ac:dyDescent="0.3">
      <c r="A33" s="2"/>
      <c r="B33" s="2" t="s">
        <v>35</v>
      </c>
      <c r="C33" s="2"/>
      <c r="D33" s="2"/>
      <c r="E33" s="2"/>
      <c r="F33" s="7">
        <f>ROUND(F29+F32,5)</f>
        <v>1019.33</v>
      </c>
      <c r="H33" s="20">
        <v>1172.23</v>
      </c>
      <c r="I33" s="15"/>
    </row>
    <row r="34" spans="1:9" ht="15.75" thickBot="1" x14ac:dyDescent="0.3">
      <c r="A34" s="2" t="s">
        <v>36</v>
      </c>
      <c r="B34" s="2"/>
      <c r="C34" s="2"/>
      <c r="D34" s="2"/>
      <c r="E34" s="2"/>
      <c r="F34" s="8">
        <f>ROUND(F28+F33,5)</f>
        <v>79456.210000000006</v>
      </c>
      <c r="H34" s="21">
        <v>91374.64</v>
      </c>
      <c r="I34" s="15"/>
    </row>
    <row r="35" spans="1:9" ht="15.75" thickTop="1" x14ac:dyDescent="0.25">
      <c r="H35" s="3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Noah Milburn</dc:creator>
  <cp:lastModifiedBy>Gregory Turay</cp:lastModifiedBy>
  <dcterms:created xsi:type="dcterms:W3CDTF">2026-08-06T19:13:38Z</dcterms:created>
  <dcterms:modified xsi:type="dcterms:W3CDTF">2026-08-06T19:25:28Z</dcterms:modified>
</cp:coreProperties>
</file>