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heallen-my.sharepoint.com/personal/ryan_adams_theallen_com/Documents/Documents/"/>
    </mc:Choice>
  </mc:AlternateContent>
  <xr:revisionPtr revIDLastSave="3" documentId="8_{20529128-2C9D-4325-8EFC-DDB4A58D0D0A}" xr6:coauthVersionLast="47" xr6:coauthVersionMax="47" xr10:uidLastSave="{53039869-91F5-4453-8730-1C747BE6FBE4}"/>
  <bookViews>
    <workbookView xWindow="28680" yWindow="-120" windowWidth="29040" windowHeight="15720" xr2:uid="{C3978C63-CCD7-4AEF-AC3C-2776C64E4CF2}"/>
  </bookViews>
  <sheets>
    <sheet name="Budget-to-Actual" sheetId="1" r:id="rId1"/>
  </sheets>
  <externalReferences>
    <externalReference r:id="rId2"/>
    <externalReference r:id="rId3"/>
  </externalReferences>
  <definedNames>
    <definedName name="_xlnm._FilterDatabase" localSheetId="0" hidden="1">'Budget-to-Actual'!$H$20:$H$52</definedName>
    <definedName name="Alt_Currency">'[2]Start Here!'!$P$9</definedName>
    <definedName name="Cht_Tags">OFFSET(#REF!,,,COUNTA(#REF!),1)</definedName>
    <definedName name="Current_Year">#REF!</definedName>
    <definedName name="Day_of_week" localSheetId="0">'[2]Master Data'!#REF!</definedName>
    <definedName name="Day_of_week">'[2]Master Data'!#REF!</definedName>
    <definedName name="Dyn_Month">CONCATENATE("Planner!$"&amp;SUBSTITUTE(ADDRESS(1,COLUMN(INDIRECT(#REF!)),4),"1","")&amp;"$4:$"&amp;SUBSTITUTE(ADDRESS(1,COLUMN(INDIRECT(#REF!)),4),"1","")&amp;"$106")</definedName>
    <definedName name="Filter_Currency">#REF!</definedName>
    <definedName name="Filter_Currency_ExchangeRate">#REF!</definedName>
    <definedName name="Filter_Graph">#REF!</definedName>
    <definedName name="Filter_Person">#REF!</definedName>
    <definedName name="Filter_Tag">#REF!</definedName>
    <definedName name="List_AlternateCurrency">OFFSET('[2]Master Data'!$R$4,,,COUNTA('[2]Master Data'!$R$4:$R$49),1)</definedName>
    <definedName name="List_BudgetIndicator">'[2]Master Data'!$L$4:$L$6</definedName>
    <definedName name="List_Frequency">'[2]Master Data'!$J$4:$J$11</definedName>
    <definedName name="List_Person">OFFSET('[2]Master Data'!$E$4,,,COUNTA('[2]Master Data'!$E$4:$E$50),1)</definedName>
    <definedName name="List_ReportingGraph">'[2]Master Data'!$O$4:$O$17</definedName>
    <definedName name="List_Tags">OFFSET('[2]Master Data'!$H$4,,,COUNTA('[2]Master Data'!$H$4:$H$50),1)</definedName>
    <definedName name="Local_Currency">'[2]Start Here!'!$P$8</definedName>
    <definedName name="Lookup_Currencies">'[2]Master Data'!$R$4:$S$50</definedName>
    <definedName name="Planner_Category">[2]Planner!$A$5:$A$115</definedName>
    <definedName name="Planner_Person">[2]Planner!$B$5:$B$115</definedName>
    <definedName name="Planner_Tag">[2]Planner!$D$5:$D$115</definedName>
    <definedName name="Planner_Type">[2]Planner!$E$5:$E$115</definedName>
    <definedName name="_xlnm.Print_Area" localSheetId="0">'Budget-to-Actual'!$A$1:$N$84</definedName>
    <definedName name="Ta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5" i="1" l="1"/>
  <c r="H75" i="1"/>
  <c r="M75" i="1" s="1"/>
  <c r="M74" i="1"/>
  <c r="K74" i="1"/>
  <c r="M73" i="1"/>
  <c r="K73" i="1"/>
  <c r="M72" i="1"/>
  <c r="K72" i="1"/>
  <c r="M71" i="1"/>
  <c r="K71" i="1"/>
  <c r="M70" i="1"/>
  <c r="K70" i="1"/>
  <c r="H69" i="1"/>
  <c r="M69" i="1" s="1"/>
  <c r="E69" i="1"/>
  <c r="K69" i="1" s="1"/>
  <c r="M68" i="1"/>
  <c r="K68" i="1"/>
  <c r="M67" i="1"/>
  <c r="K67" i="1"/>
  <c r="M66" i="1"/>
  <c r="K66" i="1"/>
  <c r="M65" i="1"/>
  <c r="K65" i="1"/>
  <c r="M64" i="1"/>
  <c r="K64" i="1"/>
  <c r="H63" i="1"/>
  <c r="M63" i="1" s="1"/>
  <c r="E63" i="1"/>
  <c r="K63" i="1" s="1"/>
  <c r="M62" i="1"/>
  <c r="K62" i="1"/>
  <c r="M61" i="1"/>
  <c r="K61" i="1"/>
  <c r="M60" i="1"/>
  <c r="K60" i="1"/>
  <c r="M59" i="1"/>
  <c r="K59" i="1"/>
  <c r="M58" i="1"/>
  <c r="K58" i="1"/>
  <c r="M57" i="1"/>
  <c r="K57" i="1"/>
  <c r="M56" i="1"/>
  <c r="K56" i="1"/>
  <c r="M55" i="1"/>
  <c r="K55" i="1"/>
  <c r="M54" i="1"/>
  <c r="K54" i="1"/>
  <c r="M53" i="1"/>
  <c r="K53" i="1"/>
  <c r="M52" i="1"/>
  <c r="K52" i="1"/>
  <c r="M51" i="1"/>
  <c r="K51" i="1"/>
  <c r="H50" i="1"/>
  <c r="M50" i="1" s="1"/>
  <c r="E50" i="1"/>
  <c r="K50" i="1" s="1"/>
  <c r="M49" i="1"/>
  <c r="K49" i="1"/>
  <c r="M48" i="1"/>
  <c r="K48" i="1"/>
  <c r="M47" i="1"/>
  <c r="K47" i="1"/>
  <c r="M46" i="1"/>
  <c r="K46" i="1"/>
  <c r="M45" i="1"/>
  <c r="K45" i="1"/>
  <c r="H45" i="1"/>
  <c r="E45" i="1"/>
  <c r="M44" i="1"/>
  <c r="K44" i="1"/>
  <c r="M43" i="1"/>
  <c r="K43" i="1"/>
  <c r="M42" i="1"/>
  <c r="K42" i="1"/>
  <c r="H41" i="1"/>
  <c r="M41" i="1" s="1"/>
  <c r="E41" i="1"/>
  <c r="K41" i="1" s="1"/>
  <c r="M40" i="1"/>
  <c r="K40" i="1"/>
  <c r="M39" i="1"/>
  <c r="K39" i="1"/>
  <c r="M38" i="1"/>
  <c r="K38" i="1"/>
  <c r="E37" i="1"/>
  <c r="M37" i="1" s="1"/>
  <c r="M36" i="1"/>
  <c r="K36" i="1"/>
  <c r="M35" i="1"/>
  <c r="K35" i="1"/>
  <c r="H34" i="1"/>
  <c r="M34" i="1" s="1"/>
  <c r="E34" i="1"/>
  <c r="K34" i="1" s="1"/>
  <c r="M33" i="1"/>
  <c r="K33" i="1"/>
  <c r="M32" i="1"/>
  <c r="K32" i="1"/>
  <c r="M31" i="1"/>
  <c r="K31" i="1"/>
  <c r="E30" i="1"/>
  <c r="M30" i="1" s="1"/>
  <c r="H29" i="1"/>
  <c r="M29" i="1" s="1"/>
  <c r="E29" i="1"/>
  <c r="K29" i="1" s="1"/>
  <c r="M28" i="1"/>
  <c r="K28" i="1"/>
  <c r="M27" i="1"/>
  <c r="K27" i="1"/>
  <c r="M26" i="1"/>
  <c r="K26" i="1"/>
  <c r="H25" i="1"/>
  <c r="M25" i="1" s="1"/>
  <c r="E25" i="1"/>
  <c r="K25" i="1" s="1"/>
  <c r="M24" i="1"/>
  <c r="K24" i="1"/>
  <c r="M23" i="1"/>
  <c r="K23" i="1"/>
  <c r="M22" i="1"/>
  <c r="K22" i="1"/>
  <c r="M21" i="1"/>
  <c r="K21" i="1"/>
  <c r="H20" i="1"/>
  <c r="H76" i="1" s="1"/>
  <c r="E20" i="1"/>
  <c r="K20" i="1" s="1"/>
  <c r="H17" i="1"/>
  <c r="M17" i="1" s="1"/>
  <c r="E17" i="1"/>
  <c r="M16" i="1"/>
  <c r="K16" i="1"/>
  <c r="M15" i="1"/>
  <c r="K15" i="1"/>
  <c r="M14" i="1"/>
  <c r="K14" i="1"/>
  <c r="M13" i="1"/>
  <c r="K13" i="1"/>
  <c r="M12" i="1"/>
  <c r="K12" i="1"/>
  <c r="M11" i="1"/>
  <c r="K11" i="1"/>
  <c r="M10" i="1"/>
  <c r="K10" i="1"/>
  <c r="K17" i="1" s="1"/>
  <c r="H78" i="1" l="1"/>
  <c r="H82" i="1" s="1"/>
  <c r="K76" i="1"/>
  <c r="K30" i="1"/>
  <c r="K37" i="1"/>
  <c r="E76" i="1"/>
  <c r="E78" i="1" s="1"/>
  <c r="E82" i="1" s="1"/>
  <c r="M20" i="1"/>
  <c r="M76" i="1" l="1"/>
</calcChain>
</file>

<file path=xl/sharedStrings.xml><?xml version="1.0" encoding="utf-8"?>
<sst xmlns="http://schemas.openxmlformats.org/spreadsheetml/2006/main" count="83" uniqueCount="75">
  <si>
    <t>THE KENTUCKY CENTER FOR GRIEVING CHILDREN AND FAMILIES, INC.</t>
  </si>
  <si>
    <t>BUDGET-TO-ACTUAL - ACCRUAL BASIS</t>
  </si>
  <si>
    <t>YEAR ENDED DECEMBER 31, 2026</t>
  </si>
  <si>
    <t>Budget</t>
  </si>
  <si>
    <t>Actual (YTD)</t>
  </si>
  <si>
    <t>Variance</t>
  </si>
  <si>
    <t>%</t>
  </si>
  <si>
    <t>Income</t>
  </si>
  <si>
    <t xml:space="preserve">     Contributions</t>
  </si>
  <si>
    <t xml:space="preserve">        Cash and other financial assets</t>
  </si>
  <si>
    <t>$</t>
  </si>
  <si>
    <t xml:space="preserve">        Nonfinancial assets</t>
  </si>
  <si>
    <t xml:space="preserve">     School group income</t>
  </si>
  <si>
    <t xml:space="preserve">     Fundraising events income</t>
  </si>
  <si>
    <t xml:space="preserve">     Grants</t>
  </si>
  <si>
    <t xml:space="preserve">     Interest income</t>
  </si>
  <si>
    <t xml:space="preserve">     Training and Other income</t>
  </si>
  <si>
    <t xml:space="preserve">                    Total income</t>
  </si>
  <si>
    <t>Expenses</t>
  </si>
  <si>
    <t xml:space="preserve">     Advertising</t>
  </si>
  <si>
    <t xml:space="preserve">        Print and radio advertising</t>
  </si>
  <si>
    <t xml:space="preserve">        Social media paid promotions</t>
  </si>
  <si>
    <t xml:space="preserve">        Other</t>
  </si>
  <si>
    <t xml:space="preserve">     Bad debt expense</t>
  </si>
  <si>
    <t xml:space="preserve">     Background checks</t>
  </si>
  <si>
    <t xml:space="preserve">        Volunteer background checks</t>
  </si>
  <si>
    <t xml:space="preserve">        Contractor background checks</t>
  </si>
  <si>
    <t xml:space="preserve">     Bank fees</t>
  </si>
  <si>
    <t xml:space="preserve">     Communications</t>
  </si>
  <si>
    <t xml:space="preserve">        Social media management</t>
  </si>
  <si>
    <t xml:space="preserve">        Website license/domain</t>
  </si>
  <si>
    <t xml:space="preserve">        Website design/maintenance</t>
  </si>
  <si>
    <t xml:space="preserve">     Contract services</t>
  </si>
  <si>
    <t xml:space="preserve">        KCGCF Facilitators</t>
  </si>
  <si>
    <t xml:space="preserve">        Outside therapeutic contractors</t>
  </si>
  <si>
    <t xml:space="preserve">     Depreciation</t>
  </si>
  <si>
    <t xml:space="preserve">     Dues and subscriptions</t>
  </si>
  <si>
    <t xml:space="preserve">     Employee benefits</t>
  </si>
  <si>
    <t xml:space="preserve">     Food costs</t>
  </si>
  <si>
    <t xml:space="preserve">        Program events</t>
  </si>
  <si>
    <t xml:space="preserve">        Board and Staff events</t>
  </si>
  <si>
    <t xml:space="preserve">        Volunteer events</t>
  </si>
  <si>
    <t xml:space="preserve">     Fundraising expenses</t>
  </si>
  <si>
    <t xml:space="preserve">        Fundraising event expenses</t>
  </si>
  <si>
    <t xml:space="preserve">        Campaigns/mailings</t>
  </si>
  <si>
    <t xml:space="preserve">        Fundraising postage</t>
  </si>
  <si>
    <t xml:space="preserve">     Information technology</t>
  </si>
  <si>
    <t xml:space="preserve">        Monthly software licenses</t>
  </si>
  <si>
    <t xml:space="preserve">        Clinical notes platform</t>
  </si>
  <si>
    <t xml:space="preserve">        IT contractor charges</t>
  </si>
  <si>
    <t xml:space="preserve">     Insurance</t>
  </si>
  <si>
    <t xml:space="preserve">     Maintenance</t>
  </si>
  <si>
    <t xml:space="preserve">     Miscellaneous</t>
  </si>
  <si>
    <t xml:space="preserve">     Payroll service fee</t>
  </si>
  <si>
    <t xml:space="preserve">     Payroll taxes</t>
  </si>
  <si>
    <t xml:space="preserve">     Printing and postage</t>
  </si>
  <si>
    <t xml:space="preserve">     Rent</t>
  </si>
  <si>
    <t xml:space="preserve">     Salaries and wages</t>
  </si>
  <si>
    <t xml:space="preserve">     Supplies</t>
  </si>
  <si>
    <t xml:space="preserve">        Office supplies</t>
  </si>
  <si>
    <t xml:space="preserve">        Office equipment</t>
  </si>
  <si>
    <t xml:space="preserve">        Community group supplies</t>
  </si>
  <si>
    <t xml:space="preserve">        School program supplies</t>
  </si>
  <si>
    <t xml:space="preserve">        Healing bag program supplies</t>
  </si>
  <si>
    <t xml:space="preserve">     Travel and training</t>
  </si>
  <si>
    <t xml:space="preserve">        Trainings for KCGCF staff</t>
  </si>
  <si>
    <t xml:space="preserve">        Conference registrations</t>
  </si>
  <si>
    <t xml:space="preserve">        Travel and expenses</t>
  </si>
  <si>
    <t xml:space="preserve">        Mileage</t>
  </si>
  <si>
    <t xml:space="preserve">        Program related training</t>
  </si>
  <si>
    <t xml:space="preserve">     Utilities</t>
  </si>
  <si>
    <t xml:space="preserve">                    Total expenses</t>
  </si>
  <si>
    <t>Change in net assets</t>
  </si>
  <si>
    <t>Net assets, beginning of year</t>
  </si>
  <si>
    <t>Net assets, end of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</si>
</sst>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43" formatCode="_(* #,##0.00_);_(* \(#,##0.00\);_(* &quot;-&quot;??_);_(@_)"/>
    <numFmt numFmtId="164" formatCode="mmmm\ d\,\ yyyy"/>
    <numFmt numFmtId="165" formatCode="&quot;$&quot;#,##0"/>
    <numFmt numFmtId="166" formatCode="&quot;$&quot;#,##0.00"/>
    <numFmt numFmtId="167" formatCode="_(* #,##0_);_(* \(#,##0\);_(* &quot;-&quot;??_);_(@_)"/>
  </numFmts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Tahoma"/>
      <family val="2"/>
    </font>
    <font>
      <sz val="12"/>
      <name val="Arial"/>
      <family val="2"/>
    </font>
    <font>
      <b/>
      <sz val="10"/>
      <name val="Tahoma"/>
      <family val="2"/>
    </font>
    <font>
      <b/>
      <sz val="14"/>
      <name val="Arial"/>
      <family val="2"/>
    </font>
    <font>
      <sz val="11"/>
      <name val="Arial"/>
      <family val="2"/>
    </font>
    <font>
      <b/>
      <u/>
      <sz val="12"/>
      <name val="Arial"/>
      <family val="2"/>
    </font>
    <font>
      <sz val="10"/>
      <name val="Arial"/>
      <family val="2"/>
    </font>
    <font>
      <sz val="10"/>
      <color rgb="FFFF0000"/>
      <name val="Tahoma"/>
      <family val="2"/>
    </font>
    <font>
      <b/>
      <sz val="10"/>
      <color rgb="FFFF0000"/>
      <name val="Tahoma"/>
      <family val="2"/>
    </font>
    <font>
      <i/>
      <sz val="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" fillId="0" borderId="0"/>
  </cellStyleXfs>
  <cellXfs count="61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8" fontId="3" fillId="0" borderId="0" xfId="0" applyNumberFormat="1" applyFont="1"/>
    <xf numFmtId="164" fontId="6" fillId="0" borderId="0" xfId="0" applyNumberFormat="1" applyFont="1" applyAlignment="1">
      <alignment horizontal="left"/>
    </xf>
    <xf numFmtId="164" fontId="7" fillId="0" borderId="0" xfId="0" applyNumberFormat="1" applyFont="1" applyAlignment="1">
      <alignment horizontal="center"/>
    </xf>
    <xf numFmtId="0" fontId="8" fillId="0" borderId="0" xfId="0" applyFont="1" applyAlignment="1">
      <alignment horizontal="center" wrapText="1"/>
    </xf>
    <xf numFmtId="0" fontId="2" fillId="0" borderId="0" xfId="0" applyFont="1" applyAlignment="1">
      <alignment vertical="center" wrapText="1"/>
    </xf>
    <xf numFmtId="15" fontId="4" fillId="0" borderId="0" xfId="0" quotePrefix="1" applyNumberFormat="1" applyFont="1" applyAlignment="1">
      <alignment horizontal="center"/>
    </xf>
    <xf numFmtId="15" fontId="4" fillId="0" borderId="0" xfId="0" quotePrefix="1" applyNumberFormat="1" applyFont="1"/>
    <xf numFmtId="0" fontId="4" fillId="0" borderId="0" xfId="0" applyFont="1" applyAlignment="1">
      <alignment vertical="center" wrapText="1"/>
    </xf>
    <xf numFmtId="165" fontId="4" fillId="0" borderId="0" xfId="0" applyNumberFormat="1" applyFont="1" applyAlignment="1" applyProtection="1">
      <alignment horizontal="center" vertical="center"/>
      <protection locked="0"/>
    </xf>
    <xf numFmtId="165" fontId="4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center"/>
    </xf>
    <xf numFmtId="0" fontId="4" fillId="0" borderId="0" xfId="0" applyFont="1"/>
    <xf numFmtId="167" fontId="4" fillId="0" borderId="0" xfId="1" applyNumberFormat="1" applyFont="1" applyFill="1" applyBorder="1" applyAlignment="1">
      <alignment vertical="center" wrapText="1"/>
    </xf>
    <xf numFmtId="167" fontId="4" fillId="0" borderId="0" xfId="0" applyNumberFormat="1" applyFont="1"/>
    <xf numFmtId="9" fontId="4" fillId="0" borderId="0" xfId="2" applyFont="1" applyFill="1" applyBorder="1"/>
    <xf numFmtId="165" fontId="4" fillId="0" borderId="0" xfId="0" applyNumberFormat="1" applyFont="1"/>
    <xf numFmtId="0" fontId="10" fillId="0" borderId="0" xfId="0" applyFont="1"/>
    <xf numFmtId="165" fontId="4" fillId="0" borderId="1" xfId="0" applyNumberFormat="1" applyFont="1" applyBorder="1"/>
    <xf numFmtId="167" fontId="4" fillId="0" borderId="1" xfId="1" applyNumberFormat="1" applyFont="1" applyFill="1" applyBorder="1" applyAlignment="1">
      <alignment vertical="center" wrapText="1"/>
    </xf>
    <xf numFmtId="166" fontId="4" fillId="0" borderId="1" xfId="0" applyNumberFormat="1" applyFont="1" applyBorder="1" applyAlignment="1">
      <alignment horizontal="center"/>
    </xf>
    <xf numFmtId="0" fontId="4" fillId="0" borderId="1" xfId="0" applyFont="1" applyBorder="1"/>
    <xf numFmtId="167" fontId="4" fillId="0" borderId="1" xfId="0" applyNumberFormat="1" applyFont="1" applyBorder="1"/>
    <xf numFmtId="9" fontId="4" fillId="0" borderId="1" xfId="2" applyFont="1" applyFill="1" applyBorder="1"/>
    <xf numFmtId="167" fontId="4" fillId="0" borderId="0" xfId="0" applyNumberFormat="1" applyFont="1" applyAlignment="1">
      <alignment vertical="center" wrapText="1"/>
    </xf>
    <xf numFmtId="167" fontId="3" fillId="0" borderId="0" xfId="0" applyNumberFormat="1" applyFont="1"/>
    <xf numFmtId="9" fontId="4" fillId="0" borderId="0" xfId="2" applyFont="1" applyFill="1"/>
    <xf numFmtId="0" fontId="1" fillId="0" borderId="0" xfId="3" applyAlignment="1">
      <alignment horizontal="center"/>
    </xf>
    <xf numFmtId="9" fontId="4" fillId="0" borderId="0" xfId="2" applyFont="1"/>
    <xf numFmtId="0" fontId="11" fillId="0" borderId="0" xfId="0" applyFont="1"/>
    <xf numFmtId="167" fontId="4" fillId="0" borderId="0" xfId="1" applyNumberFormat="1" applyFont="1" applyBorder="1" applyAlignment="1">
      <alignment vertical="center" wrapText="1"/>
    </xf>
    <xf numFmtId="9" fontId="4" fillId="0" borderId="0" xfId="2" applyFont="1" applyBorder="1"/>
    <xf numFmtId="0" fontId="4" fillId="0" borderId="1" xfId="0" applyFont="1" applyBorder="1" applyAlignment="1">
      <alignment vertical="center" wrapText="1"/>
    </xf>
    <xf numFmtId="167" fontId="4" fillId="0" borderId="1" xfId="1" applyNumberFormat="1" applyFont="1" applyBorder="1" applyAlignment="1">
      <alignment vertical="center" wrapText="1"/>
    </xf>
    <xf numFmtId="165" fontId="4" fillId="0" borderId="2" xfId="0" applyNumberFormat="1" applyFont="1" applyBorder="1"/>
    <xf numFmtId="167" fontId="4" fillId="0" borderId="2" xfId="1" applyNumberFormat="1" applyFont="1" applyFill="1" applyBorder="1" applyAlignment="1">
      <alignment horizontal="center"/>
    </xf>
    <xf numFmtId="166" fontId="4" fillId="0" borderId="2" xfId="0" applyNumberFormat="1" applyFont="1" applyBorder="1" applyAlignment="1">
      <alignment horizontal="center"/>
    </xf>
    <xf numFmtId="0" fontId="4" fillId="0" borderId="3" xfId="0" applyFont="1" applyBorder="1"/>
    <xf numFmtId="167" fontId="4" fillId="0" borderId="3" xfId="1" applyNumberFormat="1" applyFont="1" applyFill="1" applyBorder="1" applyAlignment="1">
      <alignment horizontal="center"/>
    </xf>
    <xf numFmtId="167" fontId="4" fillId="0" borderId="0" xfId="1" applyNumberFormat="1" applyFont="1" applyFill="1" applyBorder="1" applyAlignment="1">
      <alignment horizontal="center"/>
    </xf>
    <xf numFmtId="9" fontId="4" fillId="0" borderId="3" xfId="2" applyFont="1" applyBorder="1"/>
    <xf numFmtId="0" fontId="12" fillId="0" borderId="0" xfId="0" applyFont="1" applyAlignment="1">
      <alignment vertical="center" wrapText="1"/>
    </xf>
    <xf numFmtId="43" fontId="3" fillId="0" borderId="0" xfId="0" applyNumberFormat="1" applyFont="1"/>
    <xf numFmtId="167" fontId="4" fillId="0" borderId="0" xfId="0" applyNumberFormat="1" applyFont="1" applyAlignment="1">
      <alignment horizontal="right"/>
    </xf>
    <xf numFmtId="43" fontId="4" fillId="0" borderId="0" xfId="0" applyNumberFormat="1" applyFont="1"/>
    <xf numFmtId="167" fontId="4" fillId="0" borderId="0" xfId="1" applyNumberFormat="1" applyFont="1" applyFill="1" applyBorder="1" applyAlignment="1">
      <alignment horizontal="right"/>
    </xf>
    <xf numFmtId="0" fontId="3" fillId="0" borderId="0" xfId="0" applyFont="1" applyAlignment="1">
      <alignment wrapText="1"/>
    </xf>
    <xf numFmtId="165" fontId="4" fillId="0" borderId="4" xfId="0" applyNumberFormat="1" applyFont="1" applyBorder="1" applyAlignment="1">
      <alignment horizontal="center"/>
    </xf>
    <xf numFmtId="167" fontId="4" fillId="0" borderId="4" xfId="1" applyNumberFormat="1" applyFont="1" applyFill="1" applyBorder="1" applyAlignment="1">
      <alignment horizontal="center"/>
    </xf>
    <xf numFmtId="0" fontId="2" fillId="0" borderId="0" xfId="0" applyFont="1"/>
    <xf numFmtId="8" fontId="4" fillId="0" borderId="0" xfId="0" applyNumberFormat="1" applyFont="1"/>
    <xf numFmtId="167" fontId="4" fillId="0" borderId="1" xfId="1" applyNumberFormat="1" applyFont="1" applyFill="1" applyBorder="1" applyAlignment="1">
      <alignment horizontal="right"/>
    </xf>
    <xf numFmtId="167" fontId="4" fillId="0" borderId="0" xfId="0" applyNumberFormat="1" applyFont="1" applyFill="1" applyAlignment="1">
      <alignment horizontal="right"/>
    </xf>
    <xf numFmtId="167" fontId="4" fillId="0" borderId="1" xfId="0" applyNumberFormat="1" applyFont="1" applyFill="1" applyBorder="1" applyAlignment="1">
      <alignment horizontal="right"/>
    </xf>
  </cellXfs>
  <cellStyles count="4">
    <cellStyle name="Comma" xfId="1" builtinId="3"/>
    <cellStyle name="Normal" xfId="0" builtinId="0"/>
    <cellStyle name="Normal 10 2" xfId="3" xr:uid="{298C0B3C-6F78-43A7-A52E-1AC9BF730A27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theallen-my.sharepoint.com/personal/ryan_adams_theallen_com/Documents/Documents/KCGCF/January%202026/BTA.xlsm" TargetMode="External"/><Relationship Id="rId1" Type="http://schemas.openxmlformats.org/officeDocument/2006/relationships/externalLinkPath" Target="KCGCF/January%202026/BTA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lueandco-my.sharepoint.com/Users/radams/AppData/Local/Temp/Temp1_personal-expense-tracker-1.zip/personal-expense-tracker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rop Down Boxes"/>
      <sheetName val="January"/>
      <sheetName val="February"/>
      <sheetName val="March"/>
      <sheetName val="April"/>
      <sheetName val="May"/>
      <sheetName val="June"/>
      <sheetName val="July"/>
      <sheetName val="August"/>
      <sheetName val="September"/>
      <sheetName val="October"/>
      <sheetName val="November"/>
      <sheetName val="December"/>
      <sheetName val="YTD"/>
      <sheetName val="Budget-to-Actual"/>
      <sheetName val="Months Cash on Hand"/>
      <sheetName val="Revenue Budget"/>
      <sheetName val="Expense Pie Chart"/>
    </sheetNames>
    <sheetDataSet>
      <sheetData sheetId="0"/>
      <sheetData sheetId="1">
        <row r="142">
          <cell r="E142">
            <v>0</v>
          </cell>
        </row>
      </sheetData>
      <sheetData sheetId="2">
        <row r="117">
          <cell r="E117">
            <v>0</v>
          </cell>
        </row>
      </sheetData>
      <sheetData sheetId="3">
        <row r="110">
          <cell r="E110">
            <v>0</v>
          </cell>
        </row>
      </sheetData>
      <sheetData sheetId="4">
        <row r="115">
          <cell r="E115">
            <v>0</v>
          </cell>
        </row>
      </sheetData>
      <sheetData sheetId="5">
        <row r="145">
          <cell r="E145">
            <v>0</v>
          </cell>
        </row>
      </sheetData>
      <sheetData sheetId="6">
        <row r="145">
          <cell r="E145">
            <v>0</v>
          </cell>
        </row>
      </sheetData>
      <sheetData sheetId="7">
        <row r="143">
          <cell r="E143">
            <v>0</v>
          </cell>
        </row>
      </sheetData>
      <sheetData sheetId="8">
        <row r="145">
          <cell r="E145">
            <v>0</v>
          </cell>
        </row>
      </sheetData>
      <sheetData sheetId="9">
        <row r="144">
          <cell r="E144">
            <v>0</v>
          </cell>
        </row>
      </sheetData>
      <sheetData sheetId="10">
        <row r="147">
          <cell r="E147">
            <v>0</v>
          </cell>
        </row>
      </sheetData>
      <sheetData sheetId="11">
        <row r="148">
          <cell r="E148">
            <v>0</v>
          </cell>
        </row>
      </sheetData>
      <sheetData sheetId="12">
        <row r="137">
          <cell r="E137">
            <v>0</v>
          </cell>
        </row>
      </sheetData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rt Here!"/>
      <sheetName val="Dashboard"/>
      <sheetName val="Planner"/>
      <sheetName val="Master Data"/>
    </sheetNames>
    <sheetDataSet>
      <sheetData sheetId="0" refreshError="1">
        <row r="8">
          <cell r="P8" t="str">
            <v>GBP</v>
          </cell>
        </row>
        <row r="9">
          <cell r="P9" t="str">
            <v>USD</v>
          </cell>
        </row>
      </sheetData>
      <sheetData sheetId="1" refreshError="1"/>
      <sheetData sheetId="2" refreshError="1">
        <row r="2">
          <cell r="AA2" t="str">
            <v>Monthly Actuals (GBP)</v>
          </cell>
        </row>
        <row r="5">
          <cell r="A5" t="str">
            <v>Income</v>
          </cell>
          <cell r="B5" t="str">
            <v>Einstein</v>
          </cell>
          <cell r="D5" t="str">
            <v>Salary</v>
          </cell>
          <cell r="E5" t="str">
            <v>I</v>
          </cell>
        </row>
        <row r="6">
          <cell r="A6" t="str">
            <v>Income</v>
          </cell>
          <cell r="B6" t="str">
            <v>Einstein</v>
          </cell>
          <cell r="D6" t="str">
            <v>Salary</v>
          </cell>
          <cell r="E6" t="str">
            <v>I</v>
          </cell>
        </row>
        <row r="7">
          <cell r="A7" t="str">
            <v>Income</v>
          </cell>
          <cell r="E7" t="str">
            <v>I</v>
          </cell>
        </row>
        <row r="8">
          <cell r="A8" t="str">
            <v>Income</v>
          </cell>
          <cell r="B8" t="str">
            <v>Zoe</v>
          </cell>
          <cell r="D8" t="str">
            <v>Salary</v>
          </cell>
          <cell r="E8" t="str">
            <v>I</v>
          </cell>
        </row>
        <row r="9">
          <cell r="A9" t="str">
            <v>Income</v>
          </cell>
          <cell r="B9" t="str">
            <v>Zoe</v>
          </cell>
          <cell r="D9" t="str">
            <v>Salary</v>
          </cell>
          <cell r="E9" t="str">
            <v>I</v>
          </cell>
        </row>
        <row r="10">
          <cell r="A10" t="str">
            <v>Income</v>
          </cell>
          <cell r="E10" t="str">
            <v>I</v>
          </cell>
        </row>
        <row r="12">
          <cell r="A12" t="str">
            <v>Rental Property</v>
          </cell>
        </row>
        <row r="13">
          <cell r="A13" t="str">
            <v>Rental Property</v>
          </cell>
          <cell r="B13" t="str">
            <v>Einstein</v>
          </cell>
          <cell r="D13" t="str">
            <v>Property</v>
          </cell>
          <cell r="E13" t="str">
            <v>I</v>
          </cell>
        </row>
        <row r="14">
          <cell r="A14" t="str">
            <v>Rental Property</v>
          </cell>
          <cell r="E14" t="str">
            <v>E</v>
          </cell>
        </row>
        <row r="15">
          <cell r="A15" t="str">
            <v>Rental Property</v>
          </cell>
          <cell r="E15" t="str">
            <v>E</v>
          </cell>
        </row>
        <row r="17">
          <cell r="A17" t="str">
            <v>Home Expenses</v>
          </cell>
        </row>
        <row r="18">
          <cell r="A18" t="str">
            <v>Home Expenses</v>
          </cell>
          <cell r="B18" t="str">
            <v>Einstein</v>
          </cell>
          <cell r="D18" t="str">
            <v>Property</v>
          </cell>
          <cell r="E18" t="str">
            <v>E</v>
          </cell>
        </row>
        <row r="19">
          <cell r="A19" t="str">
            <v>Home Expenses</v>
          </cell>
          <cell r="E19" t="str">
            <v>E</v>
          </cell>
        </row>
        <row r="20">
          <cell r="A20" t="str">
            <v>Home Expenses</v>
          </cell>
          <cell r="B20" t="str">
            <v>Einstein</v>
          </cell>
          <cell r="D20" t="str">
            <v>Insurance</v>
          </cell>
          <cell r="E20" t="str">
            <v>E</v>
          </cell>
        </row>
        <row r="21">
          <cell r="A21" t="str">
            <v>Home Expenses</v>
          </cell>
          <cell r="B21" t="str">
            <v>Einstein</v>
          </cell>
          <cell r="D21" t="str">
            <v>Utilities</v>
          </cell>
          <cell r="E21" t="str">
            <v>E</v>
          </cell>
        </row>
        <row r="22">
          <cell r="A22" t="str">
            <v>Home Expenses</v>
          </cell>
          <cell r="B22" t="str">
            <v>Einstein</v>
          </cell>
          <cell r="D22" t="str">
            <v>Utilities</v>
          </cell>
          <cell r="E22" t="str">
            <v>E</v>
          </cell>
        </row>
        <row r="23">
          <cell r="A23" t="str">
            <v>Home Expenses</v>
          </cell>
          <cell r="B23" t="str">
            <v>Einstein</v>
          </cell>
          <cell r="D23" t="str">
            <v>Utilities</v>
          </cell>
          <cell r="E23" t="str">
            <v>E</v>
          </cell>
        </row>
        <row r="24">
          <cell r="A24" t="str">
            <v>Home Expenses</v>
          </cell>
          <cell r="B24" t="str">
            <v>Einstein</v>
          </cell>
          <cell r="D24" t="str">
            <v>Communications</v>
          </cell>
          <cell r="E24" t="str">
            <v>E</v>
          </cell>
        </row>
        <row r="25">
          <cell r="A25" t="str">
            <v>Home Expenses</v>
          </cell>
          <cell r="B25" t="str">
            <v>Einstein</v>
          </cell>
          <cell r="D25" t="str">
            <v>Communications</v>
          </cell>
          <cell r="E25" t="str">
            <v>E</v>
          </cell>
        </row>
        <row r="26">
          <cell r="A26" t="str">
            <v>Home Expenses</v>
          </cell>
          <cell r="B26" t="str">
            <v>Einstein</v>
          </cell>
          <cell r="D26" t="str">
            <v>Communications</v>
          </cell>
          <cell r="E26" t="str">
            <v>E</v>
          </cell>
        </row>
        <row r="27">
          <cell r="A27" t="str">
            <v>Home Expenses</v>
          </cell>
          <cell r="B27" t="str">
            <v>Einstein</v>
          </cell>
          <cell r="D27" t="str">
            <v>Credit</v>
          </cell>
          <cell r="E27" t="str">
            <v>E</v>
          </cell>
        </row>
        <row r="28">
          <cell r="A28" t="str">
            <v>Home Expenses</v>
          </cell>
          <cell r="E28" t="str">
            <v>E</v>
          </cell>
        </row>
        <row r="29">
          <cell r="A29" t="str">
            <v>Home Expenses</v>
          </cell>
          <cell r="B29" t="str">
            <v>Zoe</v>
          </cell>
          <cell r="D29" t="str">
            <v>Communications</v>
          </cell>
          <cell r="E29" t="str">
            <v>E</v>
          </cell>
        </row>
        <row r="30">
          <cell r="A30" t="str">
            <v>Home Expenses</v>
          </cell>
          <cell r="B30" t="str">
            <v>Zoe</v>
          </cell>
          <cell r="D30" t="str">
            <v>Credit</v>
          </cell>
          <cell r="E30" t="str">
            <v>E</v>
          </cell>
        </row>
        <row r="31">
          <cell r="A31" t="str">
            <v>Home Expenses</v>
          </cell>
          <cell r="B31" t="str">
            <v>Zoe</v>
          </cell>
          <cell r="D31" t="str">
            <v>Credit</v>
          </cell>
          <cell r="E31" t="str">
            <v>E</v>
          </cell>
        </row>
        <row r="32">
          <cell r="A32" t="str">
            <v>Home Expenses</v>
          </cell>
          <cell r="E32" t="str">
            <v>E</v>
          </cell>
        </row>
        <row r="33">
          <cell r="A33" t="str">
            <v>Home Expenses</v>
          </cell>
          <cell r="E33" t="str">
            <v>E</v>
          </cell>
        </row>
        <row r="34">
          <cell r="A34" t="str">
            <v>Home Expenses</v>
          </cell>
          <cell r="E34" t="str">
            <v>E</v>
          </cell>
        </row>
        <row r="35">
          <cell r="A35" t="str">
            <v>Home Expenses</v>
          </cell>
          <cell r="E35" t="str">
            <v>E</v>
          </cell>
        </row>
        <row r="36">
          <cell r="A36" t="str">
            <v>Home Expenses</v>
          </cell>
          <cell r="E36" t="str">
            <v>E</v>
          </cell>
        </row>
        <row r="37">
          <cell r="A37" t="str">
            <v>Home Expenses</v>
          </cell>
          <cell r="E37" t="str">
            <v>E</v>
          </cell>
        </row>
        <row r="38">
          <cell r="A38" t="str">
            <v>Home Expenses</v>
          </cell>
          <cell r="E38" t="str">
            <v>E</v>
          </cell>
        </row>
        <row r="40">
          <cell r="A40" t="str">
            <v>Transportation</v>
          </cell>
        </row>
        <row r="41">
          <cell r="A41" t="str">
            <v>Transportation</v>
          </cell>
          <cell r="B41" t="str">
            <v>Einstein</v>
          </cell>
          <cell r="D41" t="str">
            <v>Credit</v>
          </cell>
          <cell r="E41" t="str">
            <v>E</v>
          </cell>
        </row>
        <row r="42">
          <cell r="A42" t="str">
            <v>Transportation</v>
          </cell>
          <cell r="B42" t="str">
            <v>Einstein</v>
          </cell>
          <cell r="D42" t="str">
            <v>Insurance</v>
          </cell>
          <cell r="E42" t="str">
            <v>E</v>
          </cell>
        </row>
        <row r="43">
          <cell r="A43" t="str">
            <v>Transportation</v>
          </cell>
          <cell r="B43" t="str">
            <v>Einstein</v>
          </cell>
          <cell r="D43" t="str">
            <v>Vehicle</v>
          </cell>
          <cell r="E43" t="str">
            <v>E</v>
          </cell>
        </row>
        <row r="44">
          <cell r="A44" t="str">
            <v>Transportation</v>
          </cell>
          <cell r="B44" t="str">
            <v>Einstein</v>
          </cell>
          <cell r="D44" t="str">
            <v>Vehicle</v>
          </cell>
          <cell r="E44" t="str">
            <v>E</v>
          </cell>
        </row>
        <row r="45">
          <cell r="A45" t="str">
            <v>Transportation</v>
          </cell>
          <cell r="B45" t="str">
            <v>Einstein</v>
          </cell>
          <cell r="D45" t="str">
            <v>Vehicle</v>
          </cell>
          <cell r="E45" t="str">
            <v>E</v>
          </cell>
        </row>
        <row r="46">
          <cell r="A46" t="str">
            <v>Transportation</v>
          </cell>
          <cell r="B46" t="str">
            <v>Einstein</v>
          </cell>
          <cell r="D46" t="str">
            <v>Vehicle</v>
          </cell>
          <cell r="E46" t="str">
            <v>E</v>
          </cell>
        </row>
        <row r="47">
          <cell r="A47" t="str">
            <v>Transportation</v>
          </cell>
          <cell r="B47" t="str">
            <v>Einstein</v>
          </cell>
          <cell r="D47" t="str">
            <v>Vehicle</v>
          </cell>
          <cell r="E47" t="str">
            <v>E</v>
          </cell>
        </row>
        <row r="48">
          <cell r="A48" t="str">
            <v>Transportation</v>
          </cell>
          <cell r="B48" t="str">
            <v>Zoe</v>
          </cell>
          <cell r="D48" t="str">
            <v>Credit</v>
          </cell>
          <cell r="E48" t="str">
            <v>E</v>
          </cell>
        </row>
        <row r="49">
          <cell r="A49" t="str">
            <v>Transportation</v>
          </cell>
          <cell r="B49" t="str">
            <v>Zoe</v>
          </cell>
          <cell r="D49" t="str">
            <v>Insurance</v>
          </cell>
          <cell r="E49" t="str">
            <v>E</v>
          </cell>
        </row>
        <row r="50">
          <cell r="A50" t="str">
            <v>Transportation</v>
          </cell>
          <cell r="B50" t="str">
            <v>Zoe</v>
          </cell>
          <cell r="D50" t="str">
            <v>Vehicle</v>
          </cell>
          <cell r="E50" t="str">
            <v>E</v>
          </cell>
        </row>
        <row r="51">
          <cell r="A51" t="str">
            <v>Transportation</v>
          </cell>
          <cell r="B51" t="str">
            <v>Zoe</v>
          </cell>
          <cell r="D51" t="str">
            <v>Vehicle</v>
          </cell>
          <cell r="E51" t="str">
            <v>E</v>
          </cell>
        </row>
        <row r="52">
          <cell r="A52" t="str">
            <v>Transportation</v>
          </cell>
          <cell r="B52" t="str">
            <v>Zoe</v>
          </cell>
          <cell r="D52" t="str">
            <v>Vehicle</v>
          </cell>
          <cell r="E52" t="str">
            <v>E</v>
          </cell>
        </row>
        <row r="53">
          <cell r="A53" t="str">
            <v>Transportation</v>
          </cell>
          <cell r="B53" t="str">
            <v>Zoe</v>
          </cell>
          <cell r="D53" t="str">
            <v>Vehicle</v>
          </cell>
          <cell r="E53" t="str">
            <v>E</v>
          </cell>
        </row>
        <row r="54">
          <cell r="A54" t="str">
            <v>Transportation</v>
          </cell>
          <cell r="B54" t="str">
            <v>Zoe</v>
          </cell>
          <cell r="D54" t="str">
            <v>Vehicle</v>
          </cell>
          <cell r="E54" t="str">
            <v>E</v>
          </cell>
        </row>
        <row r="55">
          <cell r="A55" t="str">
            <v>Transportation</v>
          </cell>
          <cell r="E55" t="str">
            <v>E</v>
          </cell>
        </row>
        <row r="57">
          <cell r="A57" t="str">
            <v>Health &amp; Insurance</v>
          </cell>
        </row>
        <row r="58">
          <cell r="A58" t="str">
            <v>Health &amp; Insurance</v>
          </cell>
          <cell r="B58" t="str">
            <v>Einstein</v>
          </cell>
          <cell r="D58" t="str">
            <v>Health</v>
          </cell>
          <cell r="E58" t="str">
            <v>E</v>
          </cell>
        </row>
        <row r="59">
          <cell r="A59" t="str">
            <v>Health &amp; Insurance</v>
          </cell>
          <cell r="B59" t="str">
            <v>Zoe</v>
          </cell>
          <cell r="D59" t="str">
            <v>Health</v>
          </cell>
          <cell r="E59" t="str">
            <v>E</v>
          </cell>
        </row>
        <row r="60">
          <cell r="A60" t="str">
            <v>Health &amp; Insurance</v>
          </cell>
          <cell r="B60" t="str">
            <v>Zoe</v>
          </cell>
          <cell r="D60" t="str">
            <v>Insurance</v>
          </cell>
          <cell r="E60" t="str">
            <v>E</v>
          </cell>
        </row>
        <row r="61">
          <cell r="A61" t="str">
            <v>Health &amp; Insurance</v>
          </cell>
          <cell r="B61" t="str">
            <v>Zoe</v>
          </cell>
          <cell r="D61" t="str">
            <v>Pet</v>
          </cell>
          <cell r="E61" t="str">
            <v>E</v>
          </cell>
        </row>
        <row r="63">
          <cell r="A63" t="str">
            <v>Daily Living</v>
          </cell>
        </row>
        <row r="64">
          <cell r="A64" t="str">
            <v>Daily Living</v>
          </cell>
          <cell r="B64" t="str">
            <v>Einstein</v>
          </cell>
          <cell r="D64" t="str">
            <v>Food</v>
          </cell>
          <cell r="E64" t="str">
            <v>E</v>
          </cell>
        </row>
        <row r="65">
          <cell r="A65" t="str">
            <v>Daily Living</v>
          </cell>
          <cell r="B65" t="str">
            <v>Einstein</v>
          </cell>
          <cell r="D65" t="str">
            <v>Personal</v>
          </cell>
          <cell r="E65" t="str">
            <v>E</v>
          </cell>
        </row>
        <row r="66">
          <cell r="A66" t="str">
            <v>Daily Living</v>
          </cell>
          <cell r="B66" t="str">
            <v>Einstein</v>
          </cell>
          <cell r="D66" t="str">
            <v>Personal</v>
          </cell>
          <cell r="E66" t="str">
            <v>E</v>
          </cell>
        </row>
        <row r="67">
          <cell r="A67" t="str">
            <v>Daily Living</v>
          </cell>
          <cell r="B67" t="str">
            <v>Einstein</v>
          </cell>
          <cell r="D67" t="str">
            <v>Personal</v>
          </cell>
          <cell r="E67" t="str">
            <v>E</v>
          </cell>
        </row>
        <row r="68">
          <cell r="A68" t="str">
            <v>Daily Living</v>
          </cell>
          <cell r="B68" t="str">
            <v>Einstein</v>
          </cell>
          <cell r="D68" t="str">
            <v>Personal</v>
          </cell>
          <cell r="E68" t="str">
            <v>E</v>
          </cell>
        </row>
        <row r="69">
          <cell r="A69" t="str">
            <v>Daily Living</v>
          </cell>
          <cell r="B69" t="str">
            <v>Einstein</v>
          </cell>
          <cell r="D69" t="str">
            <v>Personal</v>
          </cell>
          <cell r="E69" t="str">
            <v>E</v>
          </cell>
        </row>
        <row r="70">
          <cell r="A70" t="str">
            <v>Daily Living</v>
          </cell>
          <cell r="B70" t="str">
            <v>Einstein</v>
          </cell>
          <cell r="D70" t="str">
            <v>Health</v>
          </cell>
          <cell r="E70" t="str">
            <v>E</v>
          </cell>
        </row>
        <row r="71">
          <cell r="A71" t="str">
            <v>Daily Living</v>
          </cell>
          <cell r="B71" t="str">
            <v>Zoe</v>
          </cell>
          <cell r="D71" t="str">
            <v>Personal</v>
          </cell>
          <cell r="E71" t="str">
            <v>E</v>
          </cell>
        </row>
        <row r="72">
          <cell r="A72" t="str">
            <v>Daily Living</v>
          </cell>
          <cell r="B72" t="str">
            <v>Zoe</v>
          </cell>
          <cell r="D72" t="str">
            <v>Pet</v>
          </cell>
          <cell r="E72" t="str">
            <v>E</v>
          </cell>
        </row>
        <row r="73">
          <cell r="A73" t="str">
            <v>Daily Living</v>
          </cell>
          <cell r="B73" t="str">
            <v>Zoe</v>
          </cell>
          <cell r="D73" t="str">
            <v>Personal</v>
          </cell>
          <cell r="E73" t="str">
            <v>E</v>
          </cell>
        </row>
        <row r="74">
          <cell r="A74" t="str">
            <v>Daily Living</v>
          </cell>
          <cell r="B74" t="str">
            <v>Zoe</v>
          </cell>
          <cell r="D74" t="str">
            <v>Personal</v>
          </cell>
          <cell r="E74" t="str">
            <v>E</v>
          </cell>
        </row>
        <row r="75">
          <cell r="A75" t="str">
            <v>Daily Living</v>
          </cell>
          <cell r="B75" t="str">
            <v>Zoe</v>
          </cell>
          <cell r="D75" t="str">
            <v>Personal</v>
          </cell>
          <cell r="E75" t="str">
            <v>E</v>
          </cell>
        </row>
        <row r="76">
          <cell r="A76" t="str">
            <v>Daily Living</v>
          </cell>
          <cell r="B76" t="str">
            <v>Zoe</v>
          </cell>
          <cell r="D76" t="str">
            <v>Health</v>
          </cell>
          <cell r="E76" t="str">
            <v>E</v>
          </cell>
        </row>
        <row r="77">
          <cell r="A77" t="str">
            <v>Daily Living</v>
          </cell>
          <cell r="E77" t="str">
            <v>E</v>
          </cell>
        </row>
        <row r="79">
          <cell r="A79" t="str">
            <v>Entertainment</v>
          </cell>
        </row>
        <row r="80">
          <cell r="A80" t="str">
            <v>Entertainment</v>
          </cell>
          <cell r="B80" t="str">
            <v>Einstein</v>
          </cell>
          <cell r="E80" t="str">
            <v>E</v>
          </cell>
        </row>
        <row r="81">
          <cell r="A81" t="str">
            <v>Entertainment</v>
          </cell>
          <cell r="B81" t="str">
            <v>Einstein</v>
          </cell>
          <cell r="D81" t="str">
            <v>Media</v>
          </cell>
          <cell r="E81" t="str">
            <v>E</v>
          </cell>
        </row>
        <row r="82">
          <cell r="A82" t="str">
            <v>Entertainment</v>
          </cell>
          <cell r="B82" t="str">
            <v>Einstein</v>
          </cell>
          <cell r="D82" t="str">
            <v>Media</v>
          </cell>
          <cell r="E82" t="str">
            <v>E</v>
          </cell>
        </row>
        <row r="83">
          <cell r="A83" t="str">
            <v>Entertainment</v>
          </cell>
          <cell r="B83" t="str">
            <v>Einstein</v>
          </cell>
          <cell r="D83" t="str">
            <v>Media</v>
          </cell>
          <cell r="E83" t="str">
            <v>E</v>
          </cell>
        </row>
        <row r="84">
          <cell r="A84" t="str">
            <v>Entertainment</v>
          </cell>
          <cell r="B84" t="str">
            <v>Einstein</v>
          </cell>
          <cell r="D84" t="str">
            <v>Media</v>
          </cell>
          <cell r="E84" t="str">
            <v>E</v>
          </cell>
        </row>
        <row r="85">
          <cell r="A85" t="str">
            <v>Entertainment</v>
          </cell>
          <cell r="B85" t="str">
            <v>Einstein</v>
          </cell>
          <cell r="D85" t="str">
            <v>Media</v>
          </cell>
          <cell r="E85" t="str">
            <v>E</v>
          </cell>
        </row>
        <row r="86">
          <cell r="A86" t="str">
            <v>Entertainment</v>
          </cell>
          <cell r="B86" t="str">
            <v>Einstein</v>
          </cell>
          <cell r="D86" t="str">
            <v>Media</v>
          </cell>
          <cell r="E86" t="str">
            <v>E</v>
          </cell>
        </row>
        <row r="87">
          <cell r="A87" t="str">
            <v>Entertainment</v>
          </cell>
          <cell r="B87" t="str">
            <v>Einstein</v>
          </cell>
          <cell r="D87" t="str">
            <v>Personal</v>
          </cell>
          <cell r="E87" t="str">
            <v>E</v>
          </cell>
        </row>
        <row r="88">
          <cell r="A88" t="str">
            <v>Entertainment</v>
          </cell>
          <cell r="B88" t="str">
            <v>Einstein</v>
          </cell>
          <cell r="D88" t="str">
            <v>Personal</v>
          </cell>
          <cell r="E88" t="str">
            <v>E</v>
          </cell>
        </row>
        <row r="89">
          <cell r="A89" t="str">
            <v>Entertainment</v>
          </cell>
          <cell r="B89" t="str">
            <v>Zoe</v>
          </cell>
          <cell r="D89" t="str">
            <v>Media</v>
          </cell>
          <cell r="E89" t="str">
            <v>E</v>
          </cell>
        </row>
        <row r="90">
          <cell r="A90" t="str">
            <v>Entertainment</v>
          </cell>
          <cell r="B90" t="str">
            <v>Zoe</v>
          </cell>
          <cell r="D90" t="str">
            <v>Media</v>
          </cell>
          <cell r="E90" t="str">
            <v>E</v>
          </cell>
        </row>
        <row r="91">
          <cell r="A91" t="str">
            <v>Entertainment</v>
          </cell>
          <cell r="B91" t="str">
            <v>Zoe</v>
          </cell>
          <cell r="D91" t="str">
            <v>Personal</v>
          </cell>
          <cell r="E91" t="str">
            <v>E</v>
          </cell>
        </row>
        <row r="92">
          <cell r="A92" t="str">
            <v>Entertainment</v>
          </cell>
          <cell r="B92" t="str">
            <v>Zoe</v>
          </cell>
          <cell r="D92" t="str">
            <v>Media</v>
          </cell>
          <cell r="E92" t="str">
            <v>E</v>
          </cell>
        </row>
        <row r="93">
          <cell r="A93" t="str">
            <v>Entertainment</v>
          </cell>
          <cell r="B93" t="str">
            <v>Zoe</v>
          </cell>
          <cell r="D93" t="str">
            <v>Media</v>
          </cell>
          <cell r="E93" t="str">
            <v>E</v>
          </cell>
        </row>
        <row r="94">
          <cell r="A94" t="str">
            <v>Entertainment</v>
          </cell>
          <cell r="E94" t="str">
            <v>E</v>
          </cell>
        </row>
        <row r="96">
          <cell r="A96" t="str">
            <v>Savings &amp; Investments</v>
          </cell>
        </row>
        <row r="97">
          <cell r="A97" t="str">
            <v>Savings &amp; Investments</v>
          </cell>
          <cell r="B97" t="str">
            <v>Einstein</v>
          </cell>
          <cell r="D97" t="str">
            <v>Bank</v>
          </cell>
          <cell r="E97" t="str">
            <v>S</v>
          </cell>
        </row>
        <row r="98">
          <cell r="A98" t="str">
            <v>Savings &amp; Investments</v>
          </cell>
          <cell r="B98" t="str">
            <v>Einstein</v>
          </cell>
          <cell r="D98" t="str">
            <v>Bank</v>
          </cell>
          <cell r="E98" t="str">
            <v>S</v>
          </cell>
        </row>
        <row r="99">
          <cell r="A99" t="str">
            <v>Savings &amp; Investments</v>
          </cell>
          <cell r="B99" t="str">
            <v>Einstein</v>
          </cell>
          <cell r="D99" t="str">
            <v>Shares</v>
          </cell>
          <cell r="E99" t="str">
            <v>I</v>
          </cell>
        </row>
        <row r="100">
          <cell r="A100" t="str">
            <v>Savings &amp; Investments</v>
          </cell>
          <cell r="B100" t="str">
            <v>Einstein</v>
          </cell>
          <cell r="D100" t="str">
            <v>Shares</v>
          </cell>
          <cell r="E100" t="str">
            <v>I</v>
          </cell>
        </row>
        <row r="101">
          <cell r="A101" t="str">
            <v>Savings &amp; Investments</v>
          </cell>
          <cell r="B101" t="str">
            <v>Zoe</v>
          </cell>
          <cell r="D101" t="str">
            <v>Retirement</v>
          </cell>
        </row>
        <row r="102">
          <cell r="A102" t="str">
            <v>Savings &amp; Investments</v>
          </cell>
        </row>
        <row r="104">
          <cell r="A104" t="str">
            <v>Miscellaneous</v>
          </cell>
        </row>
        <row r="105">
          <cell r="A105" t="str">
            <v>Miscellaneous</v>
          </cell>
          <cell r="B105" t="str">
            <v>Einstein</v>
          </cell>
          <cell r="D105" t="str">
            <v>Personal</v>
          </cell>
          <cell r="E105" t="str">
            <v>E</v>
          </cell>
        </row>
        <row r="106">
          <cell r="A106" t="str">
            <v>Miscellaneous</v>
          </cell>
          <cell r="B106" t="str">
            <v>Zoe</v>
          </cell>
          <cell r="D106" t="str">
            <v>Personal</v>
          </cell>
          <cell r="E106" t="str">
            <v>E</v>
          </cell>
        </row>
        <row r="107">
          <cell r="A107" t="str">
            <v>Savings &amp; Investments</v>
          </cell>
          <cell r="E107" t="str">
            <v>E</v>
          </cell>
        </row>
        <row r="108">
          <cell r="A108" t="str">
            <v>Savings &amp; Investments</v>
          </cell>
          <cell r="B108" t="str">
            <v>Zoe</v>
          </cell>
          <cell r="D108" t="str">
            <v>Personal</v>
          </cell>
          <cell r="E108" t="str">
            <v>E</v>
          </cell>
        </row>
        <row r="109">
          <cell r="A109" t="str">
            <v>Savings &amp; Investments</v>
          </cell>
          <cell r="B109" t="str">
            <v>Einstein</v>
          </cell>
          <cell r="D109" t="str">
            <v>Personal</v>
          </cell>
          <cell r="E109" t="str">
            <v>E</v>
          </cell>
        </row>
        <row r="110">
          <cell r="A110" t="str">
            <v>Savings &amp; Investments</v>
          </cell>
          <cell r="E110" t="str">
            <v>E</v>
          </cell>
        </row>
        <row r="111">
          <cell r="A111" t="str">
            <v>Savings &amp; Investments</v>
          </cell>
          <cell r="E111" t="str">
            <v>E</v>
          </cell>
        </row>
        <row r="112">
          <cell r="A112">
            <v>0</v>
          </cell>
          <cell r="E112" t="str">
            <v>E</v>
          </cell>
        </row>
        <row r="113">
          <cell r="A113" t="str">
            <v>Miscellaneous</v>
          </cell>
          <cell r="E113" t="str">
            <v>E</v>
          </cell>
        </row>
        <row r="114">
          <cell r="A114" t="str">
            <v>Miscellaneous</v>
          </cell>
          <cell r="E114" t="str">
            <v>E</v>
          </cell>
        </row>
        <row r="115">
          <cell r="A115" t="str">
            <v>Miscellaneous</v>
          </cell>
          <cell r="E115" t="str">
            <v>E</v>
          </cell>
        </row>
      </sheetData>
      <sheetData sheetId="3" refreshError="1">
        <row r="4">
          <cell r="E4" t="str">
            <v>*All</v>
          </cell>
          <cell r="H4" t="str">
            <v>*All</v>
          </cell>
          <cell r="J4" t="str">
            <v>Weekly</v>
          </cell>
          <cell r="L4" t="str">
            <v>I</v>
          </cell>
          <cell r="O4" t="str">
            <v>Monthly</v>
          </cell>
          <cell r="R4" t="str">
            <v>GBP</v>
          </cell>
          <cell r="S4">
            <v>1</v>
          </cell>
        </row>
        <row r="5">
          <cell r="E5" t="str">
            <v>Einstein</v>
          </cell>
          <cell r="H5" t="str">
            <v>Bank</v>
          </cell>
          <cell r="J5" t="str">
            <v>Bi-weekly</v>
          </cell>
          <cell r="L5" t="str">
            <v>E</v>
          </cell>
          <cell r="O5" t="str">
            <v>Annual</v>
          </cell>
          <cell r="R5" t="str">
            <v>USD</v>
          </cell>
          <cell r="S5">
            <v>1.45621</v>
          </cell>
        </row>
        <row r="6">
          <cell r="E6" t="str">
            <v>Zoe</v>
          </cell>
          <cell r="H6" t="str">
            <v>Communications</v>
          </cell>
          <cell r="J6" t="str">
            <v>Monthly</v>
          </cell>
          <cell r="L6" t="str">
            <v>S</v>
          </cell>
          <cell r="O6" t="str">
            <v>Jan</v>
          </cell>
          <cell r="R6" t="str">
            <v>INR</v>
          </cell>
          <cell r="S6">
            <v>68.045400000000001</v>
          </cell>
        </row>
        <row r="7">
          <cell r="E7">
            <v>0</v>
          </cell>
          <cell r="H7" t="str">
            <v>Credit</v>
          </cell>
          <cell r="J7" t="str">
            <v>Bi-monthly</v>
          </cell>
          <cell r="O7" t="str">
            <v>Feb</v>
          </cell>
        </row>
        <row r="8">
          <cell r="H8" t="str">
            <v>Food</v>
          </cell>
          <cell r="J8" t="str">
            <v>Quarterly</v>
          </cell>
          <cell r="O8" t="str">
            <v>Mar</v>
          </cell>
        </row>
        <row r="9">
          <cell r="H9" t="str">
            <v>Health</v>
          </cell>
          <cell r="J9" t="str">
            <v>Annually</v>
          </cell>
          <cell r="O9" t="str">
            <v>Apr</v>
          </cell>
        </row>
        <row r="10">
          <cell r="H10" t="str">
            <v>Insurance</v>
          </cell>
          <cell r="J10" t="str">
            <v>Half-year</v>
          </cell>
          <cell r="O10" t="str">
            <v>May</v>
          </cell>
        </row>
        <row r="11">
          <cell r="H11" t="str">
            <v>Media</v>
          </cell>
          <cell r="J11" t="str">
            <v>One-off</v>
          </cell>
          <cell r="O11" t="str">
            <v>Jun</v>
          </cell>
        </row>
        <row r="12">
          <cell r="H12" t="str">
            <v>Personal</v>
          </cell>
          <cell r="O12" t="str">
            <v>Jul</v>
          </cell>
        </row>
        <row r="13">
          <cell r="H13" t="str">
            <v>Pet</v>
          </cell>
          <cell r="O13" t="str">
            <v>Aug</v>
          </cell>
        </row>
        <row r="14">
          <cell r="H14" t="str">
            <v>Property</v>
          </cell>
          <cell r="O14" t="str">
            <v>Sep</v>
          </cell>
        </row>
        <row r="15">
          <cell r="H15" t="str">
            <v>Retirement</v>
          </cell>
          <cell r="O15" t="str">
            <v>Oct</v>
          </cell>
        </row>
        <row r="16">
          <cell r="H16" t="str">
            <v>Salary</v>
          </cell>
          <cell r="O16" t="str">
            <v>Nov</v>
          </cell>
        </row>
        <row r="17">
          <cell r="H17" t="str">
            <v>Shares</v>
          </cell>
          <cell r="O17" t="str">
            <v>Dec</v>
          </cell>
        </row>
        <row r="18">
          <cell r="H18" t="str">
            <v>Utilities</v>
          </cell>
        </row>
        <row r="19">
          <cell r="H19" t="str">
            <v>Vehicle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471D7-ED32-49F3-AB99-92FDD54F7B56}">
  <sheetPr codeName="Sheet29">
    <outlinePr summaryBelow="0"/>
    <pageSetUpPr fitToPage="1"/>
  </sheetPr>
  <dimension ref="A1:R85"/>
  <sheetViews>
    <sheetView showGridLines="0" tabSelected="1" view="pageBreakPreview" zoomScale="80" zoomScaleNormal="100" zoomScaleSheetLayoutView="80" workbookViewId="0"/>
  </sheetViews>
  <sheetFormatPr defaultColWidth="9.140625" defaultRowHeight="12.75" outlineLevelRow="1" x14ac:dyDescent="0.2"/>
  <cols>
    <col min="1" max="1" width="1.28515625" style="3" customWidth="1"/>
    <col min="2" max="2" width="35.5703125" style="53" customWidth="1"/>
    <col min="3" max="3" width="18.5703125" style="3" customWidth="1"/>
    <col min="4" max="4" width="3.42578125" style="3" customWidth="1"/>
    <col min="5" max="5" width="19.28515625" style="3" customWidth="1"/>
    <col min="6" max="6" width="0.85546875" style="3" customWidth="1"/>
    <col min="7" max="7" width="2.7109375" style="3" customWidth="1"/>
    <col min="8" max="8" width="19.5703125" style="3" customWidth="1"/>
    <col min="9" max="9" width="1.5703125" style="3" customWidth="1"/>
    <col min="10" max="10" width="3.42578125" style="3" customWidth="1"/>
    <col min="11" max="11" width="19.5703125" style="3" customWidth="1"/>
    <col min="12" max="12" width="1.85546875" style="3" customWidth="1"/>
    <col min="13" max="13" width="7.85546875" style="3" customWidth="1"/>
    <col min="14" max="14" width="3.42578125" style="3" customWidth="1"/>
    <col min="15" max="15" width="9.140625" style="3"/>
    <col min="16" max="16" width="10.42578125" style="3" customWidth="1"/>
    <col min="17" max="17" width="8.7109375" style="3" customWidth="1"/>
    <col min="18" max="18" width="25.42578125" style="3" bestFit="1" customWidth="1"/>
    <col min="19" max="19" width="25.28515625" style="3" bestFit="1" customWidth="1"/>
    <col min="20" max="20" width="23.7109375" style="3" bestFit="1" customWidth="1"/>
    <col min="21" max="21" width="59.28515625" style="3" bestFit="1" customWidth="1"/>
    <col min="22" max="22" width="10.28515625" style="3" customWidth="1"/>
    <col min="23" max="23" width="12.7109375" style="3" customWidth="1"/>
    <col min="24" max="24" width="53.28515625" style="3" customWidth="1"/>
    <col min="25" max="16384" width="9.140625" style="3"/>
  </cols>
  <sheetData>
    <row r="1" spans="2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2"/>
      <c r="M1" s="2"/>
    </row>
    <row r="2" spans="2:18" ht="15" x14ac:dyDescent="0.2">
      <c r="B2" s="4" t="s">
        <v>1</v>
      </c>
      <c r="C2" s="4"/>
      <c r="D2" s="4"/>
      <c r="E2" s="4"/>
      <c r="F2" s="4"/>
      <c r="G2" s="4"/>
      <c r="H2" s="4"/>
      <c r="I2" s="4"/>
      <c r="J2" s="4"/>
      <c r="K2" s="4"/>
      <c r="L2" s="5"/>
      <c r="M2" s="5"/>
      <c r="O2" s="6"/>
      <c r="R2" s="7"/>
    </row>
    <row r="3" spans="2:18" ht="15" x14ac:dyDescent="0.2">
      <c r="B3" s="4" t="s">
        <v>2</v>
      </c>
      <c r="C3" s="4"/>
      <c r="D3" s="4"/>
      <c r="E3" s="4"/>
      <c r="F3" s="4"/>
      <c r="G3" s="4"/>
      <c r="H3" s="4"/>
      <c r="I3" s="4"/>
      <c r="J3" s="4"/>
      <c r="K3" s="4"/>
      <c r="L3" s="5"/>
      <c r="M3" s="5"/>
    </row>
    <row r="4" spans="2:18" ht="18" x14ac:dyDescent="0.25">
      <c r="B4" s="8"/>
      <c r="C4" s="9"/>
      <c r="D4" s="9"/>
      <c r="E4" s="9"/>
      <c r="F4" s="9"/>
      <c r="G4" s="9"/>
    </row>
    <row r="5" spans="2:18" ht="15.75" x14ac:dyDescent="0.25">
      <c r="B5" s="9"/>
      <c r="C5" s="10"/>
      <c r="E5" s="10"/>
      <c r="F5" s="10"/>
      <c r="G5" s="10"/>
    </row>
    <row r="6" spans="2:18" ht="15.75" x14ac:dyDescent="0.25">
      <c r="B6" s="11"/>
      <c r="C6" s="10"/>
      <c r="D6" s="12"/>
      <c r="E6" s="12"/>
      <c r="F6" s="13"/>
      <c r="G6" s="12"/>
      <c r="H6" s="12"/>
      <c r="I6" s="13"/>
      <c r="K6" s="12"/>
      <c r="L6" s="12"/>
      <c r="M6" s="12"/>
    </row>
    <row r="7" spans="2:18" ht="15" x14ac:dyDescent="0.2">
      <c r="B7" s="14"/>
      <c r="C7" s="15"/>
      <c r="D7" s="16" t="s">
        <v>3</v>
      </c>
      <c r="E7" s="16"/>
      <c r="F7" s="17"/>
      <c r="G7" s="16" t="s">
        <v>4</v>
      </c>
      <c r="H7" s="16"/>
      <c r="I7" s="18"/>
      <c r="J7" s="16" t="s">
        <v>5</v>
      </c>
      <c r="K7" s="16"/>
      <c r="L7" s="16" t="s">
        <v>6</v>
      </c>
      <c r="M7" s="16"/>
    </row>
    <row r="8" spans="2:18" ht="15.75" x14ac:dyDescent="0.2">
      <c r="B8" s="11" t="s">
        <v>7</v>
      </c>
      <c r="C8" s="15"/>
      <c r="K8" s="19"/>
      <c r="L8" s="19"/>
      <c r="M8" s="19"/>
    </row>
    <row r="9" spans="2:18" ht="15" x14ac:dyDescent="0.2">
      <c r="B9" s="19" t="s">
        <v>8</v>
      </c>
      <c r="C9" s="15"/>
      <c r="K9" s="19"/>
      <c r="L9" s="19"/>
      <c r="M9" s="19"/>
    </row>
    <row r="10" spans="2:18" ht="15" x14ac:dyDescent="0.2">
      <c r="B10" s="19" t="s">
        <v>9</v>
      </c>
      <c r="C10" s="15"/>
      <c r="D10" s="17" t="s">
        <v>10</v>
      </c>
      <c r="E10" s="20">
        <v>25000</v>
      </c>
      <c r="F10" s="17"/>
      <c r="G10" s="17" t="s">
        <v>10</v>
      </c>
      <c r="H10" s="20">
        <v>0</v>
      </c>
      <c r="I10" s="19"/>
      <c r="J10" s="17" t="s">
        <v>10</v>
      </c>
      <c r="K10" s="21">
        <f t="shared" ref="K10:K16" si="0">H10-E10</f>
        <v>-25000</v>
      </c>
      <c r="L10" s="21"/>
      <c r="M10" s="22">
        <f>H10/E10</f>
        <v>0</v>
      </c>
      <c r="O10" s="6"/>
    </row>
    <row r="11" spans="2:18" ht="15" x14ac:dyDescent="0.2">
      <c r="B11" s="19" t="s">
        <v>11</v>
      </c>
      <c r="C11" s="15"/>
      <c r="D11" s="17"/>
      <c r="E11" s="20">
        <v>6000</v>
      </c>
      <c r="F11" s="17"/>
      <c r="G11" s="17"/>
      <c r="H11" s="20">
        <v>0</v>
      </c>
      <c r="I11" s="19"/>
      <c r="J11" s="17"/>
      <c r="K11" s="21">
        <f t="shared" si="0"/>
        <v>-6000</v>
      </c>
      <c r="L11" s="21"/>
      <c r="M11" s="22">
        <f>H11/E11</f>
        <v>0</v>
      </c>
    </row>
    <row r="12" spans="2:18" ht="15" x14ac:dyDescent="0.2">
      <c r="B12" s="19" t="s">
        <v>12</v>
      </c>
      <c r="C12" s="15"/>
      <c r="D12" s="23"/>
      <c r="E12" s="20">
        <v>10000</v>
      </c>
      <c r="F12" s="17"/>
      <c r="G12" s="18"/>
      <c r="H12" s="20">
        <v>0</v>
      </c>
      <c r="I12" s="19"/>
      <c r="J12" s="19"/>
      <c r="K12" s="21">
        <f t="shared" si="0"/>
        <v>-10000</v>
      </c>
      <c r="L12" s="21"/>
      <c r="M12" s="22">
        <f>H12/E12</f>
        <v>0</v>
      </c>
    </row>
    <row r="13" spans="2:18" ht="15" x14ac:dyDescent="0.2">
      <c r="B13" s="19" t="s">
        <v>13</v>
      </c>
      <c r="C13" s="15"/>
      <c r="D13" s="23"/>
      <c r="E13" s="20">
        <v>8000</v>
      </c>
      <c r="F13" s="17"/>
      <c r="G13" s="18"/>
      <c r="H13" s="20">
        <v>0</v>
      </c>
      <c r="I13" s="19"/>
      <c r="J13" s="19"/>
      <c r="K13" s="21">
        <f t="shared" si="0"/>
        <v>-8000</v>
      </c>
      <c r="L13" s="21"/>
      <c r="M13" s="22">
        <f t="shared" ref="M13:M17" si="1">H13/E13</f>
        <v>0</v>
      </c>
      <c r="P13" s="24"/>
    </row>
    <row r="14" spans="2:18" ht="15" x14ac:dyDescent="0.2">
      <c r="B14" s="19" t="s">
        <v>14</v>
      </c>
      <c r="C14" s="15"/>
      <c r="D14" s="23"/>
      <c r="E14" s="20">
        <v>60000</v>
      </c>
      <c r="F14" s="17"/>
      <c r="G14" s="18"/>
      <c r="H14" s="20">
        <v>0</v>
      </c>
      <c r="I14" s="19"/>
      <c r="J14" s="19"/>
      <c r="K14" s="21">
        <f t="shared" si="0"/>
        <v>-60000</v>
      </c>
      <c r="L14" s="21"/>
      <c r="M14" s="22">
        <f t="shared" si="1"/>
        <v>0</v>
      </c>
      <c r="O14" s="6"/>
    </row>
    <row r="15" spans="2:18" ht="15" x14ac:dyDescent="0.2">
      <c r="B15" s="19" t="s">
        <v>15</v>
      </c>
      <c r="C15" s="15"/>
      <c r="D15" s="23"/>
      <c r="E15" s="20">
        <v>6000</v>
      </c>
      <c r="F15" s="17"/>
      <c r="G15" s="18"/>
      <c r="H15" s="20">
        <v>0</v>
      </c>
      <c r="I15" s="19"/>
      <c r="J15" s="19"/>
      <c r="K15" s="21">
        <f t="shared" si="0"/>
        <v>-6000</v>
      </c>
      <c r="L15" s="21"/>
      <c r="M15" s="22">
        <f t="shared" si="1"/>
        <v>0</v>
      </c>
    </row>
    <row r="16" spans="2:18" ht="15" x14ac:dyDescent="0.2">
      <c r="B16" s="19" t="s">
        <v>16</v>
      </c>
      <c r="C16" s="15"/>
      <c r="D16" s="25"/>
      <c r="E16" s="26">
        <v>7500</v>
      </c>
      <c r="F16" s="17"/>
      <c r="G16" s="27"/>
      <c r="H16" s="26">
        <v>0</v>
      </c>
      <c r="I16" s="19"/>
      <c r="J16" s="28"/>
      <c r="K16" s="29">
        <f t="shared" si="0"/>
        <v>-7500</v>
      </c>
      <c r="L16" s="21"/>
      <c r="M16" s="30">
        <f t="shared" si="1"/>
        <v>0</v>
      </c>
    </row>
    <row r="17" spans="2:16" ht="15" x14ac:dyDescent="0.2">
      <c r="B17" s="19" t="s">
        <v>17</v>
      </c>
      <c r="C17" s="14"/>
      <c r="D17" s="14"/>
      <c r="E17" s="31">
        <f>SUM(E10:E16)</f>
        <v>122500</v>
      </c>
      <c r="F17" s="14"/>
      <c r="G17" s="14"/>
      <c r="H17" s="20">
        <f>SUM(H10:H16)</f>
        <v>0</v>
      </c>
      <c r="I17" s="19"/>
      <c r="J17" s="19"/>
      <c r="K17" s="31">
        <f>SUM(K10:K16)</f>
        <v>-122500</v>
      </c>
      <c r="L17" s="31"/>
      <c r="M17" s="22">
        <f t="shared" si="1"/>
        <v>0</v>
      </c>
      <c r="P17" s="32"/>
    </row>
    <row r="18" spans="2:16" ht="15" x14ac:dyDescent="0.2">
      <c r="B18" s="14"/>
      <c r="C18" s="14"/>
      <c r="D18" s="14"/>
      <c r="E18" s="14"/>
      <c r="F18" s="14"/>
      <c r="G18" s="14"/>
      <c r="H18" s="19"/>
      <c r="I18" s="19"/>
      <c r="J18" s="19"/>
      <c r="K18" s="19"/>
      <c r="L18" s="19"/>
      <c r="M18" s="19"/>
    </row>
    <row r="19" spans="2:16" ht="15.75" collapsed="1" x14ac:dyDescent="0.2">
      <c r="B19" s="11" t="s">
        <v>18</v>
      </c>
      <c r="C19" s="14"/>
      <c r="D19" s="14"/>
      <c r="E19" s="14"/>
      <c r="F19" s="14"/>
      <c r="G19" s="14"/>
      <c r="H19" s="19"/>
      <c r="I19" s="19"/>
      <c r="J19" s="19"/>
      <c r="K19" s="19"/>
      <c r="L19" s="19"/>
      <c r="M19" s="19"/>
    </row>
    <row r="20" spans="2:16" ht="15" collapsed="1" x14ac:dyDescent="0.2">
      <c r="B20" s="19" t="s">
        <v>19</v>
      </c>
      <c r="C20" s="14"/>
      <c r="D20" s="14"/>
      <c r="E20" s="20">
        <f>SUM(E21:E23)</f>
        <v>150</v>
      </c>
      <c r="F20" s="14"/>
      <c r="G20" s="14"/>
      <c r="H20" s="20">
        <f>H21+H22+H23</f>
        <v>0</v>
      </c>
      <c r="I20" s="19"/>
      <c r="J20" s="19"/>
      <c r="K20" s="21">
        <f>E20-H20</f>
        <v>150</v>
      </c>
      <c r="L20" s="21"/>
      <c r="M20" s="33">
        <f>IF(ISERROR(H20/E20),0,H20/E20)</f>
        <v>0</v>
      </c>
    </row>
    <row r="21" spans="2:16" ht="15.75" hidden="1" outlineLevel="1" x14ac:dyDescent="0.25">
      <c r="B21" s="19" t="s">
        <v>20</v>
      </c>
      <c r="C21" s="14"/>
      <c r="D21" s="14"/>
      <c r="E21" s="20">
        <v>0</v>
      </c>
      <c r="F21" s="14"/>
      <c r="G21" s="14"/>
      <c r="H21" s="20">
        <v>0</v>
      </c>
      <c r="I21" s="19"/>
      <c r="J21" s="19"/>
      <c r="K21" s="21">
        <f t="shared" ref="K21:K75" si="2">E21-H21</f>
        <v>0</v>
      </c>
      <c r="L21" s="21"/>
      <c r="M21" s="33">
        <f t="shared" ref="M21:M75" si="3">IF(ISERROR(H21/E21),0,H21/E21)</f>
        <v>0</v>
      </c>
      <c r="N21" s="34"/>
    </row>
    <row r="22" spans="2:16" ht="15.75" hidden="1" outlineLevel="1" x14ac:dyDescent="0.25">
      <c r="B22" s="19" t="s">
        <v>21</v>
      </c>
      <c r="C22" s="14"/>
      <c r="D22" s="14"/>
      <c r="E22" s="20">
        <v>100</v>
      </c>
      <c r="F22" s="14"/>
      <c r="G22" s="14"/>
      <c r="H22" s="20">
        <v>0</v>
      </c>
      <c r="I22" s="19"/>
      <c r="J22" s="19"/>
      <c r="K22" s="21">
        <f t="shared" si="2"/>
        <v>100</v>
      </c>
      <c r="L22" s="21"/>
      <c r="M22" s="33">
        <f t="shared" si="3"/>
        <v>0</v>
      </c>
      <c r="N22" s="34"/>
    </row>
    <row r="23" spans="2:16" ht="15" hidden="1" outlineLevel="1" x14ac:dyDescent="0.2">
      <c r="B23" s="19" t="s">
        <v>22</v>
      </c>
      <c r="C23" s="14"/>
      <c r="D23" s="14"/>
      <c r="E23" s="20">
        <v>50</v>
      </c>
      <c r="F23" s="14"/>
      <c r="G23" s="14"/>
      <c r="H23" s="20">
        <v>0</v>
      </c>
      <c r="I23" s="19"/>
      <c r="J23" s="19"/>
      <c r="K23" s="21">
        <f t="shared" si="2"/>
        <v>50</v>
      </c>
      <c r="L23" s="21"/>
      <c r="M23" s="33">
        <f t="shared" si="3"/>
        <v>0</v>
      </c>
    </row>
    <row r="24" spans="2:16" ht="15" hidden="1" x14ac:dyDescent="0.2">
      <c r="B24" s="19" t="s">
        <v>23</v>
      </c>
      <c r="C24" s="14"/>
      <c r="D24" s="14"/>
      <c r="E24" s="20">
        <v>0</v>
      </c>
      <c r="F24" s="14"/>
      <c r="G24" s="14"/>
      <c r="H24" s="20">
        <v>0</v>
      </c>
      <c r="I24" s="19"/>
      <c r="J24" s="19"/>
      <c r="K24" s="21">
        <f t="shared" si="2"/>
        <v>0</v>
      </c>
      <c r="L24" s="21"/>
      <c r="M24" s="33">
        <f t="shared" si="3"/>
        <v>0</v>
      </c>
    </row>
    <row r="25" spans="2:16" ht="15" collapsed="1" x14ac:dyDescent="0.2">
      <c r="B25" s="19" t="s">
        <v>24</v>
      </c>
      <c r="C25" s="14"/>
      <c r="D25" s="14"/>
      <c r="E25" s="20">
        <f>E26+E27</f>
        <v>250</v>
      </c>
      <c r="F25" s="14"/>
      <c r="G25" s="14"/>
      <c r="H25" s="20">
        <f>H26+H27</f>
        <v>0</v>
      </c>
      <c r="I25" s="19"/>
      <c r="J25" s="19"/>
      <c r="K25" s="21">
        <f t="shared" si="2"/>
        <v>250</v>
      </c>
      <c r="L25" s="21"/>
      <c r="M25" s="33">
        <f t="shared" si="3"/>
        <v>0</v>
      </c>
    </row>
    <row r="26" spans="2:16" ht="15" hidden="1" outlineLevel="1" x14ac:dyDescent="0.2">
      <c r="B26" s="19" t="s">
        <v>25</v>
      </c>
      <c r="C26" s="14"/>
      <c r="D26" s="14"/>
      <c r="E26" s="20">
        <v>125</v>
      </c>
      <c r="F26" s="14"/>
      <c r="G26" s="14"/>
      <c r="H26" s="20">
        <v>0</v>
      </c>
      <c r="I26" s="19"/>
      <c r="J26" s="19"/>
      <c r="K26" s="21">
        <f t="shared" si="2"/>
        <v>125</v>
      </c>
      <c r="L26" s="21"/>
      <c r="M26" s="33">
        <f t="shared" si="3"/>
        <v>0</v>
      </c>
    </row>
    <row r="27" spans="2:16" ht="15" hidden="1" outlineLevel="1" x14ac:dyDescent="0.2">
      <c r="B27" s="19" t="s">
        <v>26</v>
      </c>
      <c r="C27" s="14"/>
      <c r="D27" s="14"/>
      <c r="E27" s="20">
        <v>125</v>
      </c>
      <c r="F27" s="14"/>
      <c r="G27" s="14"/>
      <c r="H27" s="20">
        <v>0</v>
      </c>
      <c r="I27" s="19"/>
      <c r="J27" s="19"/>
      <c r="K27" s="21">
        <f t="shared" si="2"/>
        <v>125</v>
      </c>
      <c r="L27" s="21"/>
      <c r="M27" s="33">
        <f t="shared" si="3"/>
        <v>0</v>
      </c>
    </row>
    <row r="28" spans="2:16" ht="15" x14ac:dyDescent="0.2">
      <c r="B28" s="19" t="s">
        <v>27</v>
      </c>
      <c r="C28" s="14"/>
      <c r="D28" s="14"/>
      <c r="E28" s="20">
        <v>225</v>
      </c>
      <c r="F28" s="14"/>
      <c r="G28" s="14"/>
      <c r="H28" s="20">
        <v>0</v>
      </c>
      <c r="I28" s="19"/>
      <c r="J28" s="19"/>
      <c r="K28" s="21">
        <f t="shared" si="2"/>
        <v>225</v>
      </c>
      <c r="L28" s="21"/>
      <c r="M28" s="33">
        <f t="shared" si="3"/>
        <v>0</v>
      </c>
    </row>
    <row r="29" spans="2:16" ht="15" collapsed="1" x14ac:dyDescent="0.2">
      <c r="B29" s="19" t="s">
        <v>28</v>
      </c>
      <c r="C29" s="14"/>
      <c r="D29" s="14"/>
      <c r="E29" s="20">
        <f>SUM(E30:E33)</f>
        <v>4025</v>
      </c>
      <c r="F29" s="14"/>
      <c r="G29" s="14"/>
      <c r="H29" s="20">
        <f>H30+H31+H32+H33</f>
        <v>0</v>
      </c>
      <c r="I29" s="19"/>
      <c r="J29" s="19"/>
      <c r="K29" s="21">
        <f t="shared" si="2"/>
        <v>4025</v>
      </c>
      <c r="L29" s="21"/>
      <c r="M29" s="33">
        <f t="shared" si="3"/>
        <v>0</v>
      </c>
      <c r="P29" s="32"/>
    </row>
    <row r="30" spans="2:16" ht="15.75" hidden="1" outlineLevel="1" x14ac:dyDescent="0.25">
      <c r="B30" s="19" t="s">
        <v>29</v>
      </c>
      <c r="C30" s="14"/>
      <c r="D30" s="14"/>
      <c r="E30" s="20">
        <f>300*12</f>
        <v>3600</v>
      </c>
      <c r="F30" s="14"/>
      <c r="G30" s="14"/>
      <c r="H30" s="20">
        <v>0</v>
      </c>
      <c r="I30" s="19"/>
      <c r="J30" s="19"/>
      <c r="K30" s="21">
        <f t="shared" si="2"/>
        <v>3600</v>
      </c>
      <c r="L30" s="21"/>
      <c r="M30" s="33">
        <f t="shared" si="3"/>
        <v>0</v>
      </c>
      <c r="N30" s="34"/>
      <c r="P30" s="32"/>
    </row>
    <row r="31" spans="2:16" ht="15.75" hidden="1" outlineLevel="1" x14ac:dyDescent="0.25">
      <c r="B31" s="19" t="s">
        <v>30</v>
      </c>
      <c r="C31" s="14"/>
      <c r="D31" s="14"/>
      <c r="E31" s="20">
        <v>425</v>
      </c>
      <c r="F31" s="14"/>
      <c r="G31" s="14"/>
      <c r="H31" s="20">
        <v>0</v>
      </c>
      <c r="I31" s="19"/>
      <c r="J31" s="19"/>
      <c r="K31" s="21">
        <f t="shared" si="2"/>
        <v>425</v>
      </c>
      <c r="L31" s="21"/>
      <c r="M31" s="33">
        <f t="shared" si="3"/>
        <v>0</v>
      </c>
      <c r="N31" s="34"/>
    </row>
    <row r="32" spans="2:16" ht="15.75" hidden="1" outlineLevel="1" x14ac:dyDescent="0.25">
      <c r="B32" s="19" t="s">
        <v>31</v>
      </c>
      <c r="C32" s="14"/>
      <c r="D32" s="14"/>
      <c r="E32" s="20">
        <v>0</v>
      </c>
      <c r="F32" s="14"/>
      <c r="G32" s="14"/>
      <c r="H32" s="20">
        <v>0</v>
      </c>
      <c r="I32" s="19"/>
      <c r="J32" s="19"/>
      <c r="K32" s="21">
        <f t="shared" si="2"/>
        <v>0</v>
      </c>
      <c r="L32" s="21"/>
      <c r="M32" s="33">
        <f t="shared" si="3"/>
        <v>0</v>
      </c>
      <c r="N32" s="34"/>
    </row>
    <row r="33" spans="2:16" ht="15" hidden="1" outlineLevel="1" x14ac:dyDescent="0.2">
      <c r="B33" s="19" t="s">
        <v>22</v>
      </c>
      <c r="C33" s="14"/>
      <c r="D33" s="14"/>
      <c r="E33" s="20">
        <v>0</v>
      </c>
      <c r="F33" s="14"/>
      <c r="G33" s="14"/>
      <c r="H33" s="20">
        <v>0</v>
      </c>
      <c r="I33" s="19"/>
      <c r="J33" s="19"/>
      <c r="K33" s="21">
        <f t="shared" si="2"/>
        <v>0</v>
      </c>
      <c r="L33" s="21"/>
      <c r="M33" s="33">
        <f t="shared" si="3"/>
        <v>0</v>
      </c>
    </row>
    <row r="34" spans="2:16" ht="15" collapsed="1" x14ac:dyDescent="0.2">
      <c r="B34" s="19" t="s">
        <v>32</v>
      </c>
      <c r="C34" s="14"/>
      <c r="D34" s="14"/>
      <c r="E34" s="20">
        <f>SUM(E35:E37)</f>
        <v>74100</v>
      </c>
      <c r="F34" s="14"/>
      <c r="G34" s="14"/>
      <c r="H34" s="20">
        <f>H35+H36+H37</f>
        <v>0</v>
      </c>
      <c r="I34" s="19"/>
      <c r="J34" s="19"/>
      <c r="K34" s="21">
        <f t="shared" si="2"/>
        <v>74100</v>
      </c>
      <c r="L34" s="21"/>
      <c r="M34" s="33">
        <f t="shared" si="3"/>
        <v>0</v>
      </c>
      <c r="P34" s="32"/>
    </row>
    <row r="35" spans="2:16" ht="15.75" hidden="1" outlineLevel="1" x14ac:dyDescent="0.25">
      <c r="B35" s="19" t="s">
        <v>33</v>
      </c>
      <c r="C35" s="14"/>
      <c r="D35" s="14"/>
      <c r="E35" s="20">
        <v>42000</v>
      </c>
      <c r="F35" s="14"/>
      <c r="G35" s="14"/>
      <c r="H35" s="20">
        <v>0</v>
      </c>
      <c r="I35" s="19"/>
      <c r="J35" s="19"/>
      <c r="K35" s="21">
        <f t="shared" si="2"/>
        <v>42000</v>
      </c>
      <c r="L35" s="21"/>
      <c r="M35" s="33">
        <f t="shared" si="3"/>
        <v>0</v>
      </c>
      <c r="N35" s="34"/>
    </row>
    <row r="36" spans="2:16" ht="15.75" hidden="1" outlineLevel="1" x14ac:dyDescent="0.25">
      <c r="B36" s="19" t="s">
        <v>34</v>
      </c>
      <c r="C36" s="14"/>
      <c r="D36" s="14"/>
      <c r="E36" s="20">
        <v>3500</v>
      </c>
      <c r="F36" s="14"/>
      <c r="G36" s="14"/>
      <c r="H36" s="20">
        <v>0</v>
      </c>
      <c r="I36" s="19"/>
      <c r="J36" s="19"/>
      <c r="K36" s="21">
        <f t="shared" si="2"/>
        <v>3500</v>
      </c>
      <c r="L36" s="21"/>
      <c r="M36" s="33">
        <f t="shared" si="3"/>
        <v>0</v>
      </c>
      <c r="N36" s="34"/>
    </row>
    <row r="37" spans="2:16" ht="15.75" hidden="1" outlineLevel="1" x14ac:dyDescent="0.25">
      <c r="B37" s="19" t="s">
        <v>22</v>
      </c>
      <c r="C37" s="14"/>
      <c r="D37" s="14"/>
      <c r="E37" s="20">
        <f>(1300*12)+(1000*13)</f>
        <v>28600</v>
      </c>
      <c r="F37" s="14"/>
      <c r="G37" s="14"/>
      <c r="H37" s="20">
        <v>0</v>
      </c>
      <c r="I37" s="19"/>
      <c r="J37" s="19"/>
      <c r="K37" s="21">
        <f t="shared" si="2"/>
        <v>28600</v>
      </c>
      <c r="L37" s="21"/>
      <c r="M37" s="33">
        <f t="shared" si="3"/>
        <v>0</v>
      </c>
      <c r="N37" s="34"/>
      <c r="O37" s="6"/>
      <c r="P37" s="32"/>
    </row>
    <row r="38" spans="2:16" ht="15" x14ac:dyDescent="0.2">
      <c r="B38" s="19" t="s">
        <v>35</v>
      </c>
      <c r="C38" s="14"/>
      <c r="D38" s="14"/>
      <c r="E38" s="20">
        <v>675</v>
      </c>
      <c r="F38" s="14"/>
      <c r="G38" s="14"/>
      <c r="H38" s="20">
        <v>0</v>
      </c>
      <c r="I38" s="19"/>
      <c r="J38" s="19"/>
      <c r="K38" s="21">
        <f t="shared" si="2"/>
        <v>675</v>
      </c>
      <c r="L38" s="21"/>
      <c r="M38" s="35">
        <f t="shared" si="3"/>
        <v>0</v>
      </c>
      <c r="O38" s="6"/>
      <c r="P38" s="32"/>
    </row>
    <row r="39" spans="2:16" ht="15.75" x14ac:dyDescent="0.25">
      <c r="B39" s="19" t="s">
        <v>36</v>
      </c>
      <c r="C39" s="14"/>
      <c r="D39" s="14"/>
      <c r="E39" s="20">
        <v>750</v>
      </c>
      <c r="F39" s="14"/>
      <c r="G39" s="14"/>
      <c r="H39" s="20">
        <v>0</v>
      </c>
      <c r="I39" s="19"/>
      <c r="J39" s="19"/>
      <c r="K39" s="21">
        <f t="shared" si="2"/>
        <v>750</v>
      </c>
      <c r="L39" s="21"/>
      <c r="M39" s="35">
        <f t="shared" si="3"/>
        <v>0</v>
      </c>
      <c r="N39" s="34"/>
      <c r="P39" s="32"/>
    </row>
    <row r="40" spans="2:16" ht="15.75" x14ac:dyDescent="0.25">
      <c r="B40" s="19" t="s">
        <v>37</v>
      </c>
      <c r="C40" s="14"/>
      <c r="D40" s="14"/>
      <c r="E40" s="20">
        <v>12000</v>
      </c>
      <c r="F40" s="14"/>
      <c r="G40" s="14"/>
      <c r="H40" s="20">
        <v>0</v>
      </c>
      <c r="I40" s="19"/>
      <c r="J40" s="19"/>
      <c r="K40" s="21">
        <f t="shared" si="2"/>
        <v>12000</v>
      </c>
      <c r="L40" s="21"/>
      <c r="M40" s="35">
        <f t="shared" si="3"/>
        <v>0</v>
      </c>
      <c r="N40" s="34"/>
      <c r="P40" s="32"/>
    </row>
    <row r="41" spans="2:16" ht="15.75" collapsed="1" x14ac:dyDescent="0.25">
      <c r="B41" s="19" t="s">
        <v>38</v>
      </c>
      <c r="C41" s="14"/>
      <c r="D41" s="14"/>
      <c r="E41" s="20">
        <f>E42+E44+E43</f>
        <v>2800</v>
      </c>
      <c r="F41" s="14"/>
      <c r="G41" s="14"/>
      <c r="H41" s="20">
        <f>H42+H44+H43</f>
        <v>0</v>
      </c>
      <c r="I41" s="19"/>
      <c r="J41" s="19"/>
      <c r="K41" s="21">
        <f t="shared" si="2"/>
        <v>2800</v>
      </c>
      <c r="L41" s="21"/>
      <c r="M41" s="35">
        <f t="shared" si="3"/>
        <v>0</v>
      </c>
      <c r="N41" s="34"/>
      <c r="P41" s="32"/>
    </row>
    <row r="42" spans="2:16" ht="15.75" hidden="1" outlineLevel="1" x14ac:dyDescent="0.25">
      <c r="B42" s="19" t="s">
        <v>39</v>
      </c>
      <c r="C42" s="14"/>
      <c r="D42" s="14"/>
      <c r="E42" s="20">
        <v>2000</v>
      </c>
      <c r="F42" s="14"/>
      <c r="G42" s="14"/>
      <c r="H42" s="20">
        <v>0</v>
      </c>
      <c r="I42" s="19"/>
      <c r="J42" s="19"/>
      <c r="K42" s="21">
        <f t="shared" si="2"/>
        <v>2000</v>
      </c>
      <c r="L42" s="21"/>
      <c r="M42" s="35">
        <f t="shared" si="3"/>
        <v>0</v>
      </c>
      <c r="N42" s="34"/>
      <c r="P42" s="32"/>
    </row>
    <row r="43" spans="2:16" ht="15.75" hidden="1" outlineLevel="1" x14ac:dyDescent="0.25">
      <c r="B43" s="19" t="s">
        <v>40</v>
      </c>
      <c r="C43" s="14"/>
      <c r="D43" s="14"/>
      <c r="E43" s="20">
        <v>400</v>
      </c>
      <c r="F43" s="14"/>
      <c r="G43" s="14"/>
      <c r="H43" s="20">
        <v>0</v>
      </c>
      <c r="I43" s="19"/>
      <c r="J43" s="19"/>
      <c r="K43" s="21">
        <f t="shared" si="2"/>
        <v>400</v>
      </c>
      <c r="L43" s="21"/>
      <c r="M43" s="35">
        <f t="shared" si="3"/>
        <v>0</v>
      </c>
      <c r="N43" s="34"/>
      <c r="P43" s="32"/>
    </row>
    <row r="44" spans="2:16" ht="15.75" hidden="1" outlineLevel="1" x14ac:dyDescent="0.25">
      <c r="B44" s="19" t="s">
        <v>41</v>
      </c>
      <c r="C44" s="14"/>
      <c r="D44" s="14"/>
      <c r="E44" s="20">
        <v>400</v>
      </c>
      <c r="F44" s="14"/>
      <c r="G44" s="14"/>
      <c r="H44" s="20">
        <v>0</v>
      </c>
      <c r="I44" s="19"/>
      <c r="J44" s="19"/>
      <c r="K44" s="21">
        <f t="shared" si="2"/>
        <v>400</v>
      </c>
      <c r="L44" s="21"/>
      <c r="M44" s="35">
        <f t="shared" si="3"/>
        <v>0</v>
      </c>
      <c r="N44" s="34"/>
      <c r="P44" s="32"/>
    </row>
    <row r="45" spans="2:16" ht="15" collapsed="1" x14ac:dyDescent="0.2">
      <c r="B45" s="19" t="s">
        <v>42</v>
      </c>
      <c r="C45" s="14"/>
      <c r="D45" s="14"/>
      <c r="E45" s="20">
        <f>SUM(E46:E49)</f>
        <v>5350</v>
      </c>
      <c r="F45" s="14"/>
      <c r="G45" s="14"/>
      <c r="H45" s="20">
        <f>H46+H47+H49</f>
        <v>0</v>
      </c>
      <c r="I45" s="19"/>
      <c r="J45" s="19"/>
      <c r="K45" s="21">
        <f t="shared" si="2"/>
        <v>5350</v>
      </c>
      <c r="L45" s="21"/>
      <c r="M45" s="35">
        <f t="shared" si="3"/>
        <v>0</v>
      </c>
      <c r="P45" s="32"/>
    </row>
    <row r="46" spans="2:16" ht="15" hidden="1" outlineLevel="1" x14ac:dyDescent="0.2">
      <c r="B46" s="19" t="s">
        <v>43</v>
      </c>
      <c r="C46" s="14"/>
      <c r="D46" s="14"/>
      <c r="E46" s="20">
        <v>3500</v>
      </c>
      <c r="F46" s="14"/>
      <c r="G46" s="14"/>
      <c r="H46" s="20">
        <v>0</v>
      </c>
      <c r="I46" s="19"/>
      <c r="J46" s="19"/>
      <c r="K46" s="21">
        <f t="shared" si="2"/>
        <v>3500</v>
      </c>
      <c r="L46" s="21"/>
      <c r="M46" s="35">
        <f t="shared" si="3"/>
        <v>0</v>
      </c>
    </row>
    <row r="47" spans="2:16" ht="15" hidden="1" outlineLevel="1" x14ac:dyDescent="0.2">
      <c r="B47" s="19" t="s">
        <v>44</v>
      </c>
      <c r="C47" s="14"/>
      <c r="D47" s="14"/>
      <c r="E47" s="20">
        <v>350</v>
      </c>
      <c r="F47" s="14"/>
      <c r="G47" s="14"/>
      <c r="H47" s="20">
        <v>0</v>
      </c>
      <c r="I47" s="19"/>
      <c r="J47" s="19"/>
      <c r="K47" s="21">
        <f t="shared" si="2"/>
        <v>350</v>
      </c>
      <c r="L47" s="21"/>
      <c r="M47" s="35">
        <f t="shared" si="3"/>
        <v>0</v>
      </c>
    </row>
    <row r="48" spans="2:16" ht="15" hidden="1" outlineLevel="1" x14ac:dyDescent="0.2">
      <c r="B48" s="19" t="s">
        <v>45</v>
      </c>
      <c r="C48" s="14"/>
      <c r="D48" s="14"/>
      <c r="E48" s="20">
        <v>250</v>
      </c>
      <c r="F48" s="14"/>
      <c r="G48" s="14"/>
      <c r="H48" s="20">
        <v>0</v>
      </c>
      <c r="I48" s="19"/>
      <c r="J48" s="19"/>
      <c r="K48" s="21">
        <f t="shared" si="2"/>
        <v>250</v>
      </c>
      <c r="L48" s="21"/>
      <c r="M48" s="35">
        <f t="shared" si="3"/>
        <v>0</v>
      </c>
    </row>
    <row r="49" spans="2:17" ht="15" hidden="1" outlineLevel="1" x14ac:dyDescent="0.2">
      <c r="B49" s="19" t="s">
        <v>22</v>
      </c>
      <c r="C49" s="14"/>
      <c r="D49" s="14"/>
      <c r="E49" s="20">
        <v>1250</v>
      </c>
      <c r="F49" s="14"/>
      <c r="G49" s="14"/>
      <c r="H49" s="20">
        <v>0</v>
      </c>
      <c r="I49" s="19"/>
      <c r="J49" s="19"/>
      <c r="K49" s="21">
        <f t="shared" si="2"/>
        <v>1250</v>
      </c>
      <c r="L49" s="21"/>
      <c r="M49" s="35">
        <f t="shared" si="3"/>
        <v>0</v>
      </c>
    </row>
    <row r="50" spans="2:17" ht="15" collapsed="1" x14ac:dyDescent="0.2">
      <c r="B50" s="19" t="s">
        <v>46</v>
      </c>
      <c r="C50" s="14"/>
      <c r="D50" s="14"/>
      <c r="E50" s="20">
        <f>SUM(E51:E54)</f>
        <v>10000</v>
      </c>
      <c r="F50" s="14"/>
      <c r="G50" s="14"/>
      <c r="H50" s="20">
        <f>H51+H52+H53+H54</f>
        <v>0</v>
      </c>
      <c r="I50" s="19"/>
      <c r="J50" s="19"/>
      <c r="K50" s="21">
        <f t="shared" si="2"/>
        <v>10000</v>
      </c>
      <c r="L50" s="21"/>
      <c r="M50" s="35">
        <f t="shared" si="3"/>
        <v>0</v>
      </c>
      <c r="P50" s="32"/>
    </row>
    <row r="51" spans="2:17" ht="15" hidden="1" outlineLevel="1" x14ac:dyDescent="0.2">
      <c r="B51" s="19" t="s">
        <v>47</v>
      </c>
      <c r="C51" s="14"/>
      <c r="D51" s="14"/>
      <c r="E51" s="20">
        <v>1220</v>
      </c>
      <c r="F51" s="14"/>
      <c r="G51" s="14"/>
      <c r="H51" s="20">
        <v>0</v>
      </c>
      <c r="I51" s="19"/>
      <c r="J51" s="19"/>
      <c r="K51" s="21">
        <f t="shared" si="2"/>
        <v>1220</v>
      </c>
      <c r="L51" s="21"/>
      <c r="M51" s="35">
        <f t="shared" si="3"/>
        <v>0</v>
      </c>
    </row>
    <row r="52" spans="2:17" ht="15" hidden="1" outlineLevel="1" x14ac:dyDescent="0.2">
      <c r="B52" s="19" t="s">
        <v>48</v>
      </c>
      <c r="C52" s="14"/>
      <c r="D52" s="14"/>
      <c r="E52" s="20">
        <v>8680</v>
      </c>
      <c r="F52" s="14"/>
      <c r="G52" s="14"/>
      <c r="H52" s="20">
        <v>0</v>
      </c>
      <c r="I52" s="19"/>
      <c r="J52" s="19"/>
      <c r="K52" s="21">
        <f t="shared" si="2"/>
        <v>8680</v>
      </c>
      <c r="L52" s="21"/>
      <c r="M52" s="35">
        <f t="shared" si="3"/>
        <v>0</v>
      </c>
      <c r="P52" s="32"/>
      <c r="Q52" s="32"/>
    </row>
    <row r="53" spans="2:17" ht="15" hidden="1" outlineLevel="1" x14ac:dyDescent="0.2">
      <c r="B53" s="19" t="s">
        <v>49</v>
      </c>
      <c r="C53" s="14"/>
      <c r="D53" s="14"/>
      <c r="E53" s="20">
        <v>0</v>
      </c>
      <c r="F53" s="14"/>
      <c r="G53" s="14"/>
      <c r="H53" s="20">
        <v>0</v>
      </c>
      <c r="I53" s="19"/>
      <c r="J53" s="19"/>
      <c r="K53" s="21">
        <f t="shared" si="2"/>
        <v>0</v>
      </c>
      <c r="L53" s="21"/>
      <c r="M53" s="35">
        <f t="shared" si="3"/>
        <v>0</v>
      </c>
    </row>
    <row r="54" spans="2:17" ht="15" hidden="1" outlineLevel="1" x14ac:dyDescent="0.2">
      <c r="B54" s="19" t="s">
        <v>22</v>
      </c>
      <c r="C54" s="14"/>
      <c r="D54" s="14"/>
      <c r="E54" s="20">
        <v>100</v>
      </c>
      <c r="F54" s="14"/>
      <c r="G54" s="14"/>
      <c r="H54" s="20">
        <v>0</v>
      </c>
      <c r="I54" s="19"/>
      <c r="J54" s="19"/>
      <c r="K54" s="21">
        <f t="shared" si="2"/>
        <v>100</v>
      </c>
      <c r="L54" s="21"/>
      <c r="M54" s="35">
        <f t="shared" si="3"/>
        <v>0</v>
      </c>
    </row>
    <row r="55" spans="2:17" ht="15" x14ac:dyDescent="0.2">
      <c r="B55" s="19" t="s">
        <v>50</v>
      </c>
      <c r="C55" s="14"/>
      <c r="D55" s="14"/>
      <c r="E55" s="20">
        <v>2700</v>
      </c>
      <c r="F55" s="14"/>
      <c r="G55" s="14"/>
      <c r="H55" s="20">
        <v>0</v>
      </c>
      <c r="I55" s="19"/>
      <c r="J55" s="19"/>
      <c r="K55" s="21">
        <f t="shared" si="2"/>
        <v>2700</v>
      </c>
      <c r="L55" s="21"/>
      <c r="M55" s="35">
        <f t="shared" si="3"/>
        <v>0</v>
      </c>
    </row>
    <row r="56" spans="2:17" ht="15" hidden="1" x14ac:dyDescent="0.2">
      <c r="B56" s="19" t="s">
        <v>51</v>
      </c>
      <c r="C56" s="14"/>
      <c r="D56" s="14"/>
      <c r="E56" s="20">
        <v>0</v>
      </c>
      <c r="F56" s="14"/>
      <c r="G56" s="14"/>
      <c r="H56" s="20">
        <v>0</v>
      </c>
      <c r="I56" s="19"/>
      <c r="J56" s="19"/>
      <c r="K56" s="21">
        <f t="shared" si="2"/>
        <v>0</v>
      </c>
      <c r="L56" s="21"/>
      <c r="M56" s="35">
        <f t="shared" si="3"/>
        <v>0</v>
      </c>
    </row>
    <row r="57" spans="2:17" ht="15" x14ac:dyDescent="0.2">
      <c r="B57" s="19" t="s">
        <v>52</v>
      </c>
      <c r="C57" s="14"/>
      <c r="D57" s="14"/>
      <c r="E57" s="20">
        <v>800</v>
      </c>
      <c r="F57" s="14"/>
      <c r="G57" s="14"/>
      <c r="H57" s="20">
        <v>0</v>
      </c>
      <c r="I57" s="19"/>
      <c r="J57" s="19"/>
      <c r="K57" s="21">
        <f t="shared" si="2"/>
        <v>800</v>
      </c>
      <c r="L57" s="21"/>
      <c r="M57" s="35">
        <f t="shared" si="3"/>
        <v>0</v>
      </c>
    </row>
    <row r="58" spans="2:17" ht="15" x14ac:dyDescent="0.2">
      <c r="B58" s="19" t="s">
        <v>53</v>
      </c>
      <c r="C58" s="14"/>
      <c r="D58" s="14"/>
      <c r="E58" s="20">
        <v>1500</v>
      </c>
      <c r="F58" s="14"/>
      <c r="G58" s="14"/>
      <c r="H58" s="20">
        <v>0</v>
      </c>
      <c r="I58" s="19"/>
      <c r="J58" s="19"/>
      <c r="K58" s="21">
        <f t="shared" si="2"/>
        <v>1500</v>
      </c>
      <c r="L58" s="21"/>
      <c r="M58" s="35">
        <f t="shared" si="3"/>
        <v>0</v>
      </c>
      <c r="O58" s="36"/>
    </row>
    <row r="59" spans="2:17" ht="15" x14ac:dyDescent="0.2">
      <c r="B59" s="19" t="s">
        <v>54</v>
      </c>
      <c r="C59" s="14"/>
      <c r="D59" s="14"/>
      <c r="E59" s="20">
        <v>13000</v>
      </c>
      <c r="F59" s="14"/>
      <c r="G59" s="14"/>
      <c r="H59" s="20">
        <v>0</v>
      </c>
      <c r="I59" s="19"/>
      <c r="J59" s="19"/>
      <c r="K59" s="21">
        <f t="shared" si="2"/>
        <v>13000</v>
      </c>
      <c r="L59" s="21"/>
      <c r="M59" s="35">
        <f t="shared" si="3"/>
        <v>0</v>
      </c>
    </row>
    <row r="60" spans="2:17" ht="15" collapsed="1" x14ac:dyDescent="0.2">
      <c r="B60" s="19" t="s">
        <v>55</v>
      </c>
      <c r="C60" s="14"/>
      <c r="D60" s="14"/>
      <c r="E60" s="20">
        <v>3500</v>
      </c>
      <c r="F60" s="14"/>
      <c r="G60" s="14"/>
      <c r="H60" s="20">
        <v>0</v>
      </c>
      <c r="I60" s="19"/>
      <c r="J60" s="19"/>
      <c r="K60" s="21">
        <f t="shared" si="2"/>
        <v>3500</v>
      </c>
      <c r="L60" s="21"/>
      <c r="M60" s="35">
        <f t="shared" si="3"/>
        <v>0</v>
      </c>
    </row>
    <row r="61" spans="2:17" ht="15" x14ac:dyDescent="0.2">
      <c r="B61" s="19" t="s">
        <v>56</v>
      </c>
      <c r="C61" s="14"/>
      <c r="D61" s="14"/>
      <c r="E61" s="20">
        <v>5500</v>
      </c>
      <c r="F61" s="14"/>
      <c r="G61" s="14"/>
      <c r="H61" s="20">
        <v>0</v>
      </c>
      <c r="I61" s="19"/>
      <c r="J61" s="19"/>
      <c r="K61" s="21">
        <f t="shared" si="2"/>
        <v>5500</v>
      </c>
      <c r="L61" s="21"/>
      <c r="M61" s="35">
        <f t="shared" si="3"/>
        <v>0</v>
      </c>
    </row>
    <row r="62" spans="2:17" ht="15" x14ac:dyDescent="0.2">
      <c r="B62" s="19" t="s">
        <v>57</v>
      </c>
      <c r="C62" s="14"/>
      <c r="D62" s="14"/>
      <c r="E62" s="37">
        <v>152336</v>
      </c>
      <c r="F62" s="14"/>
      <c r="G62" s="14"/>
      <c r="H62" s="20">
        <v>0</v>
      </c>
      <c r="I62" s="19"/>
      <c r="J62" s="19"/>
      <c r="K62" s="21">
        <f t="shared" si="2"/>
        <v>152336</v>
      </c>
      <c r="L62" s="21"/>
      <c r="M62" s="35">
        <f t="shared" si="3"/>
        <v>0</v>
      </c>
    </row>
    <row r="63" spans="2:17" ht="15" collapsed="1" x14ac:dyDescent="0.2">
      <c r="B63" s="19" t="s">
        <v>58</v>
      </c>
      <c r="C63" s="14"/>
      <c r="D63" s="14"/>
      <c r="E63" s="37">
        <f>SUM(E64:E68)</f>
        <v>18000</v>
      </c>
      <c r="F63" s="14"/>
      <c r="G63" s="14"/>
      <c r="H63" s="20">
        <f>H64+H65+H66+H67+H68</f>
        <v>0</v>
      </c>
      <c r="I63" s="19"/>
      <c r="J63" s="19"/>
      <c r="K63" s="21">
        <f t="shared" si="2"/>
        <v>18000</v>
      </c>
      <c r="L63" s="21"/>
      <c r="M63" s="35">
        <f t="shared" si="3"/>
        <v>0</v>
      </c>
    </row>
    <row r="64" spans="2:17" ht="15" hidden="1" outlineLevel="1" x14ac:dyDescent="0.2">
      <c r="B64" s="19" t="s">
        <v>59</v>
      </c>
      <c r="C64" s="14"/>
      <c r="D64" s="14"/>
      <c r="E64" s="37">
        <v>1500</v>
      </c>
      <c r="F64" s="14"/>
      <c r="G64" s="14"/>
      <c r="H64" s="20">
        <v>0</v>
      </c>
      <c r="I64" s="19"/>
      <c r="J64" s="19"/>
      <c r="K64" s="21">
        <f t="shared" si="2"/>
        <v>1500</v>
      </c>
      <c r="L64" s="21"/>
      <c r="M64" s="35">
        <f t="shared" si="3"/>
        <v>0</v>
      </c>
    </row>
    <row r="65" spans="1:16" ht="15" hidden="1" outlineLevel="1" x14ac:dyDescent="0.2">
      <c r="B65" s="19" t="s">
        <v>60</v>
      </c>
      <c r="C65" s="14"/>
      <c r="D65" s="14"/>
      <c r="E65" s="37">
        <v>500</v>
      </c>
      <c r="F65" s="14"/>
      <c r="G65" s="14"/>
      <c r="H65" s="20">
        <v>0</v>
      </c>
      <c r="I65" s="19"/>
      <c r="J65" s="19"/>
      <c r="K65" s="21">
        <f t="shared" si="2"/>
        <v>500</v>
      </c>
      <c r="L65" s="21"/>
      <c r="M65" s="35">
        <f t="shared" si="3"/>
        <v>0</v>
      </c>
    </row>
    <row r="66" spans="1:16" ht="15" hidden="1" outlineLevel="1" x14ac:dyDescent="0.2">
      <c r="B66" s="19" t="s">
        <v>61</v>
      </c>
      <c r="C66" s="14"/>
      <c r="D66" s="14"/>
      <c r="E66" s="37">
        <v>2000</v>
      </c>
      <c r="F66" s="14"/>
      <c r="G66" s="14"/>
      <c r="H66" s="20">
        <v>0</v>
      </c>
      <c r="I66" s="19"/>
      <c r="J66" s="19"/>
      <c r="K66" s="21">
        <f t="shared" si="2"/>
        <v>2000</v>
      </c>
      <c r="L66" s="21"/>
      <c r="M66" s="35">
        <f t="shared" si="3"/>
        <v>0</v>
      </c>
    </row>
    <row r="67" spans="1:16" ht="15" hidden="1" outlineLevel="1" x14ac:dyDescent="0.2">
      <c r="B67" s="19" t="s">
        <v>62</v>
      </c>
      <c r="C67" s="14"/>
      <c r="D67" s="14"/>
      <c r="E67" s="20">
        <v>13000</v>
      </c>
      <c r="F67" s="14"/>
      <c r="G67" s="14"/>
      <c r="H67" s="20">
        <v>0</v>
      </c>
      <c r="I67" s="19"/>
      <c r="J67" s="19"/>
      <c r="K67" s="21">
        <f t="shared" si="2"/>
        <v>13000</v>
      </c>
      <c r="L67" s="21"/>
      <c r="M67" s="33">
        <f t="shared" si="3"/>
        <v>0</v>
      </c>
    </row>
    <row r="68" spans="1:16" ht="15" hidden="1" outlineLevel="1" x14ac:dyDescent="0.2">
      <c r="B68" s="19" t="s">
        <v>63</v>
      </c>
      <c r="C68" s="14"/>
      <c r="D68" s="14"/>
      <c r="E68" s="37">
        <v>1000</v>
      </c>
      <c r="F68" s="14"/>
      <c r="G68" s="14"/>
      <c r="H68" s="20">
        <v>0</v>
      </c>
      <c r="I68" s="19"/>
      <c r="J68" s="19"/>
      <c r="K68" s="21">
        <f t="shared" si="2"/>
        <v>1000</v>
      </c>
      <c r="L68" s="21"/>
      <c r="M68" s="35">
        <f t="shared" si="3"/>
        <v>0</v>
      </c>
    </row>
    <row r="69" spans="1:16" ht="15" collapsed="1" x14ac:dyDescent="0.2">
      <c r="B69" s="19" t="s">
        <v>64</v>
      </c>
      <c r="C69" s="14"/>
      <c r="D69" s="14"/>
      <c r="E69" s="37">
        <f>SUM(E70:E74)</f>
        <v>6750</v>
      </c>
      <c r="F69" s="14"/>
      <c r="G69" s="14"/>
      <c r="H69" s="20">
        <f>H70+H71+H72+H73+H74</f>
        <v>0</v>
      </c>
      <c r="I69" s="19"/>
      <c r="J69" s="19"/>
      <c r="K69" s="21">
        <f t="shared" si="2"/>
        <v>6750</v>
      </c>
      <c r="L69" s="21"/>
      <c r="M69" s="38">
        <f t="shared" si="3"/>
        <v>0</v>
      </c>
    </row>
    <row r="70" spans="1:16" ht="15" hidden="1" outlineLevel="1" x14ac:dyDescent="0.2">
      <c r="B70" s="19" t="s">
        <v>65</v>
      </c>
      <c r="C70" s="14"/>
      <c r="D70" s="14"/>
      <c r="E70" s="37">
        <v>250</v>
      </c>
      <c r="F70" s="14"/>
      <c r="G70" s="14"/>
      <c r="H70" s="20">
        <v>0</v>
      </c>
      <c r="I70" s="19"/>
      <c r="J70" s="19"/>
      <c r="K70" s="21">
        <f t="shared" si="2"/>
        <v>250</v>
      </c>
      <c r="L70" s="21"/>
      <c r="M70" s="38">
        <f t="shared" si="3"/>
        <v>0</v>
      </c>
    </row>
    <row r="71" spans="1:16" ht="15" hidden="1" outlineLevel="1" x14ac:dyDescent="0.2">
      <c r="B71" s="19" t="s">
        <v>66</v>
      </c>
      <c r="C71" s="14"/>
      <c r="D71" s="14"/>
      <c r="E71" s="37">
        <v>1000</v>
      </c>
      <c r="F71" s="14"/>
      <c r="G71" s="14"/>
      <c r="H71" s="20">
        <v>0</v>
      </c>
      <c r="I71" s="19"/>
      <c r="J71" s="19"/>
      <c r="K71" s="21">
        <f t="shared" si="2"/>
        <v>1000</v>
      </c>
      <c r="L71" s="21"/>
      <c r="M71" s="35">
        <f t="shared" si="3"/>
        <v>0</v>
      </c>
    </row>
    <row r="72" spans="1:16" ht="15" hidden="1" outlineLevel="1" x14ac:dyDescent="0.2">
      <c r="B72" s="19" t="s">
        <v>67</v>
      </c>
      <c r="C72" s="14"/>
      <c r="D72" s="14"/>
      <c r="E72" s="37">
        <v>4000</v>
      </c>
      <c r="F72" s="14"/>
      <c r="G72" s="14"/>
      <c r="H72" s="20">
        <v>0</v>
      </c>
      <c r="I72" s="19"/>
      <c r="J72" s="19"/>
      <c r="K72" s="21">
        <f t="shared" si="2"/>
        <v>4000</v>
      </c>
      <c r="L72" s="21"/>
      <c r="M72" s="35">
        <f t="shared" si="3"/>
        <v>0</v>
      </c>
    </row>
    <row r="73" spans="1:16" ht="15" hidden="1" outlineLevel="1" x14ac:dyDescent="0.2">
      <c r="B73" s="19" t="s">
        <v>68</v>
      </c>
      <c r="C73" s="14"/>
      <c r="D73" s="14"/>
      <c r="E73" s="37">
        <v>1500</v>
      </c>
      <c r="F73" s="14"/>
      <c r="G73" s="14"/>
      <c r="H73" s="20">
        <v>0</v>
      </c>
      <c r="I73" s="19"/>
      <c r="J73" s="19"/>
      <c r="K73" s="21">
        <f t="shared" si="2"/>
        <v>1500</v>
      </c>
      <c r="L73" s="21"/>
      <c r="M73" s="35">
        <f t="shared" si="3"/>
        <v>0</v>
      </c>
    </row>
    <row r="74" spans="1:16" ht="15" hidden="1" outlineLevel="1" x14ac:dyDescent="0.2">
      <c r="B74" s="19" t="s">
        <v>69</v>
      </c>
      <c r="C74" s="14"/>
      <c r="D74" s="14"/>
      <c r="E74" s="37">
        <v>0</v>
      </c>
      <c r="F74" s="14"/>
      <c r="G74" s="14"/>
      <c r="H74" s="20">
        <v>0</v>
      </c>
      <c r="I74" s="19"/>
      <c r="J74" s="19"/>
      <c r="K74" s="21">
        <f t="shared" si="2"/>
        <v>0</v>
      </c>
      <c r="L74" s="21"/>
      <c r="M74" s="35">
        <f t="shared" si="3"/>
        <v>0</v>
      </c>
    </row>
    <row r="75" spans="1:16" ht="15" hidden="1" x14ac:dyDescent="0.2">
      <c r="B75" s="19" t="s">
        <v>70</v>
      </c>
      <c r="C75" s="14"/>
      <c r="D75" s="39"/>
      <c r="E75" s="40">
        <v>0</v>
      </c>
      <c r="F75" s="14"/>
      <c r="G75" s="39"/>
      <c r="H75" s="40">
        <f>ROUND([1]January!E142+[1]February!E117+[1]March!E110+[1]April!E115+[1]May!E145+[1]June!E145+[1]July!E143+[1]August!E145+[1]September!E144+[1]October!E147+[1]November!E148+[1]December!E137,)</f>
        <v>0</v>
      </c>
      <c r="I75" s="19"/>
      <c r="J75" s="28"/>
      <c r="K75" s="29">
        <f t="shared" si="2"/>
        <v>0</v>
      </c>
      <c r="L75" s="21"/>
      <c r="M75" s="35">
        <f t="shared" si="3"/>
        <v>0</v>
      </c>
    </row>
    <row r="76" spans="1:16" ht="15" collapsed="1" x14ac:dyDescent="0.2">
      <c r="B76" s="19" t="s">
        <v>71</v>
      </c>
      <c r="C76" s="14"/>
      <c r="D76" s="41"/>
      <c r="E76" s="42">
        <f>E20+E29+E34+E38+E39+E40+E45+E50+E55+E56+E57+E58+E59+E60+E61+E62+E63+E69+E75+E25+E41+E28</f>
        <v>314411</v>
      </c>
      <c r="F76" s="17"/>
      <c r="G76" s="43"/>
      <c r="H76" s="42">
        <f>H20+H29+H34+H38+H39+H40+H45+H50+H55+H56+H57+H58+H59+H60+H61+H62+H63+H69+H75+H25+H41+H28</f>
        <v>0</v>
      </c>
      <c r="I76" s="19"/>
      <c r="J76" s="44"/>
      <c r="K76" s="45">
        <f>K20+K29+K34+K38+K39+K40+K45+K50+K55+K56+K57+K58+K59+K60+K61+K62+K63+K69+K75+K25+K41+K28</f>
        <v>314411</v>
      </c>
      <c r="L76" s="46"/>
      <c r="M76" s="47">
        <f>H76/E76</f>
        <v>0</v>
      </c>
    </row>
    <row r="77" spans="1:16" ht="15" x14ac:dyDescent="0.2">
      <c r="B77" s="48"/>
      <c r="C77" s="14"/>
      <c r="D77" s="23"/>
      <c r="E77" s="17"/>
      <c r="F77" s="17"/>
      <c r="G77" s="18"/>
      <c r="H77" s="19"/>
      <c r="I77" s="19"/>
      <c r="J77" s="19"/>
      <c r="K77" s="19"/>
      <c r="L77" s="19"/>
      <c r="M77" s="19"/>
    </row>
    <row r="78" spans="1:16" ht="15.75" x14ac:dyDescent="0.2">
      <c r="A78" s="14"/>
      <c r="B78" s="11" t="s">
        <v>72</v>
      </c>
      <c r="C78" s="14"/>
      <c r="D78" s="14"/>
      <c r="E78" s="31">
        <f>E17-E76</f>
        <v>-191911</v>
      </c>
      <c r="F78" s="14"/>
      <c r="G78" s="14"/>
      <c r="H78" s="31">
        <f>H17-H76</f>
        <v>0</v>
      </c>
      <c r="I78" s="19"/>
      <c r="J78" s="19"/>
      <c r="K78" s="19"/>
      <c r="L78" s="31"/>
      <c r="M78" s="31"/>
      <c r="P78" s="49"/>
    </row>
    <row r="79" spans="1:16" ht="15" x14ac:dyDescent="0.2">
      <c r="A79" s="14"/>
      <c r="B79" s="14"/>
      <c r="C79" s="14"/>
      <c r="D79" s="14"/>
      <c r="E79" s="14"/>
      <c r="F79" s="14"/>
      <c r="G79" s="14"/>
      <c r="H79" s="19"/>
      <c r="I79" s="19"/>
      <c r="J79" s="19"/>
      <c r="K79" s="21"/>
      <c r="L79" s="19"/>
      <c r="M79" s="19"/>
    </row>
    <row r="80" spans="1:16" ht="15.75" x14ac:dyDescent="0.2">
      <c r="B80" s="11" t="s">
        <v>73</v>
      </c>
      <c r="D80" s="25"/>
      <c r="E80" s="58">
        <v>419791</v>
      </c>
      <c r="F80" s="59"/>
      <c r="G80" s="60"/>
      <c r="H80" s="58">
        <v>419791</v>
      </c>
      <c r="I80" s="50"/>
      <c r="J80" s="19"/>
      <c r="K80" s="51"/>
      <c r="L80" s="52"/>
      <c r="M80" s="52"/>
    </row>
    <row r="81" spans="2:13" ht="15" x14ac:dyDescent="0.2">
      <c r="D81" s="19"/>
      <c r="E81" s="19"/>
      <c r="F81" s="19"/>
      <c r="G81" s="19"/>
      <c r="H81" s="19"/>
      <c r="I81" s="19"/>
      <c r="J81" s="19"/>
      <c r="K81" s="19"/>
      <c r="L81" s="19"/>
      <c r="M81" s="19"/>
    </row>
    <row r="82" spans="2:13" ht="16.5" thickBot="1" x14ac:dyDescent="0.25">
      <c r="B82" s="11" t="s">
        <v>74</v>
      </c>
      <c r="D82" s="54" t="s">
        <v>10</v>
      </c>
      <c r="E82" s="55">
        <f>E78+E80</f>
        <v>227880</v>
      </c>
      <c r="F82" s="17"/>
      <c r="G82" s="54" t="s">
        <v>10</v>
      </c>
      <c r="H82" s="55">
        <f>H78+H80</f>
        <v>419791</v>
      </c>
      <c r="I82" s="19"/>
      <c r="J82" s="19"/>
      <c r="K82" s="19"/>
      <c r="L82" s="46"/>
      <c r="M82" s="46"/>
    </row>
    <row r="83" spans="2:13" ht="16.5" thickTop="1" x14ac:dyDescent="0.25">
      <c r="B83" s="56"/>
      <c r="C83" s="57"/>
      <c r="D83" s="19"/>
      <c r="E83" s="19"/>
      <c r="F83" s="19"/>
      <c r="G83" s="19"/>
      <c r="H83" s="21"/>
      <c r="I83" s="19"/>
      <c r="J83" s="19"/>
      <c r="K83" s="51"/>
      <c r="L83" s="19"/>
      <c r="M83" s="19"/>
    </row>
    <row r="84" spans="2:13" ht="15" x14ac:dyDescent="0.2">
      <c r="B84" s="19"/>
      <c r="C84" s="57"/>
      <c r="D84" s="19"/>
      <c r="E84" s="21"/>
      <c r="F84" s="19"/>
      <c r="G84" s="19"/>
      <c r="H84" s="51"/>
      <c r="I84" s="19"/>
      <c r="J84" s="19"/>
      <c r="K84" s="19"/>
      <c r="L84" s="19"/>
      <c r="M84" s="19"/>
    </row>
    <row r="85" spans="2:13" x14ac:dyDescent="0.2">
      <c r="K85" s="49"/>
    </row>
  </sheetData>
  <mergeCells count="10">
    <mergeCell ref="D7:E7"/>
    <mergeCell ref="G7:H7"/>
    <mergeCell ref="J7:K7"/>
    <mergeCell ref="L7:M7"/>
    <mergeCell ref="B1:K1"/>
    <mergeCell ref="B2:K2"/>
    <mergeCell ref="B3:K3"/>
    <mergeCell ref="D6:E6"/>
    <mergeCell ref="G6:H6"/>
    <mergeCell ref="K6:M6"/>
  </mergeCells>
  <printOptions horizontalCentered="1"/>
  <pageMargins left="0.7" right="0.7" top="0.75" bottom="0.25" header="0.3" footer="0.3"/>
  <pageSetup scale="66" orientation="portrait" r:id="rId1"/>
  <headerFooter alignWithMargins="0"/>
  <ignoredErrors>
    <ignoredError sqref="E20:E7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Budget-to-Actual</vt:lpstr>
      <vt:lpstr>'Budget-to-Actual'!Print_Area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Adams</dc:creator>
  <cp:lastModifiedBy>Ryan Adams</cp:lastModifiedBy>
  <dcterms:created xsi:type="dcterms:W3CDTF">2026-02-11T15:34:07Z</dcterms:created>
  <dcterms:modified xsi:type="dcterms:W3CDTF">2026-02-11T15:35:36Z</dcterms:modified>
</cp:coreProperties>
</file>